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329BC55F-AEB4-4133-8275-E139FB1ED04D}" xr6:coauthVersionLast="47" xr6:coauthVersionMax="47" xr10:uidLastSave="{00000000-0000-0000-0000-000000000000}"/>
  <bookViews>
    <workbookView xWindow="13050" yWindow="1305" windowWidth="30600" windowHeight="19680" xr2:uid="{00000000-000D-0000-FFFF-FFFF00000000}"/>
  </bookViews>
  <sheets>
    <sheet name="7.4 Page" sheetId="26" r:id="rId1"/>
    <sheet name="Chart2" sheetId="24" state="hidden" r:id="rId2"/>
    <sheet name="7.4 Data" sheetId="4" r:id="rId3"/>
    <sheet name="Module1" sheetId="17" state="veryHidden" r:id="rId4"/>
  </sheets>
  <definedNames>
    <definedName name="OLE_LINK1" localSheetId="0">'7.4 Page'!#REF!</definedName>
    <definedName name="_xlnm.Print_Area" localSheetId="0">'7.4 Page'!$A$1:$L$50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6" l="1"/>
  <c r="A193" i="4"/>
  <c r="F28" i="26"/>
  <c r="F20" i="26"/>
  <c r="F19" i="26" l="1"/>
  <c r="F27" i="26" l="1"/>
  <c r="E24" i="26" l="1"/>
  <c r="E22" i="26"/>
  <c r="I48" i="26"/>
  <c r="E30" i="26" l="1"/>
  <c r="E21" i="26" l="1"/>
  <c r="E29" i="26" l="1"/>
  <c r="E20" i="26" l="1"/>
  <c r="E28" i="26" l="1"/>
  <c r="E19" i="26" l="1"/>
  <c r="E27" i="26" l="1"/>
  <c r="D24" i="26" l="1"/>
  <c r="D22" i="26"/>
  <c r="D30" i="26" l="1"/>
  <c r="D20" i="26" l="1"/>
  <c r="D21" i="26"/>
  <c r="D29" i="26" l="1"/>
  <c r="D19" i="26" l="1"/>
  <c r="D28" i="26" l="1"/>
  <c r="D27" i="26" l="1"/>
  <c r="C22" i="26" l="1"/>
  <c r="C182" i="4"/>
  <c r="C24" i="26" s="1"/>
  <c r="C30" i="26" l="1"/>
  <c r="C21" i="26" l="1"/>
  <c r="I47" i="26" l="1"/>
  <c r="E179" i="4" l="1"/>
  <c r="C29" i="26" l="1"/>
  <c r="C20" i="26" l="1"/>
  <c r="A180" i="4"/>
  <c r="E180" i="4" s="1"/>
  <c r="A181" i="4" l="1"/>
  <c r="C28" i="26"/>
  <c r="E181" i="4" l="1"/>
  <c r="A182" i="4"/>
  <c r="C19" i="26"/>
  <c r="A183" i="4" l="1"/>
  <c r="C27" i="26"/>
  <c r="E183" i="4" l="1"/>
  <c r="A184" i="4"/>
  <c r="B22" i="26"/>
  <c r="C178" i="4"/>
  <c r="B24" i="26" s="1"/>
  <c r="B30" i="26"/>
  <c r="A185" i="4" l="1"/>
  <c r="E184" i="4"/>
  <c r="B21" i="26"/>
  <c r="B29" i="26"/>
  <c r="A186" i="4" l="1"/>
  <c r="E185" i="4"/>
  <c r="B20" i="26"/>
  <c r="A187" i="4" l="1"/>
  <c r="A188" i="4" s="1"/>
  <c r="A189" i="4" s="1"/>
  <c r="A190" i="4" s="1"/>
  <c r="A191" i="4" s="1"/>
  <c r="A192" i="4" s="1"/>
  <c r="B28" i="26"/>
  <c r="B27" i="26" l="1"/>
  <c r="B19" i="26"/>
  <c r="C174" i="4" l="1"/>
  <c r="C163" i="4" l="1"/>
  <c r="C46" i="4" l="1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5" i="4"/>
  <c r="C156" i="4"/>
  <c r="C157" i="4"/>
  <c r="C158" i="4"/>
  <c r="C159" i="4"/>
  <c r="C160" i="4"/>
  <c r="C161" i="4"/>
  <c r="C162" i="4"/>
  <c r="C164" i="4"/>
  <c r="C165" i="4"/>
  <c r="C166" i="4"/>
  <c r="C167" i="4"/>
  <c r="C168" i="4"/>
  <c r="C169" i="4"/>
  <c r="C170" i="4"/>
  <c r="C171" i="4"/>
  <c r="C172" i="4"/>
  <c r="C154" i="4"/>
</calcChain>
</file>

<file path=xl/sharedStrings.xml><?xml version="1.0" encoding="utf-8"?>
<sst xmlns="http://schemas.openxmlformats.org/spreadsheetml/2006/main" count="84" uniqueCount="78">
  <si>
    <t>Health - Bulk billing and private health insurance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</si>
  <si>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</si>
  <si>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</si>
  <si>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</si>
  <si>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</si>
  <si>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</si>
  <si>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</si>
  <si>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</si>
  <si>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</si>
  <si>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</si>
  <si>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</si>
  <si>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</si>
  <si>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</si>
  <si>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</si>
  <si>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</si>
  <si>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</si>
  <si>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</si>
  <si>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</si>
  <si>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</si>
  <si>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</si>
  <si>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</si>
  <si>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</si>
  <si>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</si>
  <si>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Annual</t>
  </si>
  <si>
    <t>Quarterly</t>
  </si>
  <si>
    <t>GP Bulk billing rate (per cent)(a)</t>
  </si>
  <si>
    <t>2006-07</t>
  </si>
  <si>
    <t>P - Preliminary (PHI data only)</t>
  </si>
  <si>
    <t>2007-08</t>
  </si>
  <si>
    <t>Update:</t>
  </si>
  <si>
    <t>R - Revision (PHI data only)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</si>
  <si>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</si>
  <si>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</si>
  <si>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</si>
  <si>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</si>
  <si>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</si>
  <si>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</si>
  <si>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</si>
  <si>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</si>
  <si>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7.4 Health—bulk billing and private health insurance</t>
  </si>
  <si>
    <t>Quarter</t>
  </si>
  <si>
    <t>September</t>
  </si>
  <si>
    <t>December</t>
  </si>
  <si>
    <t>March</t>
  </si>
  <si>
    <t>June</t>
  </si>
  <si>
    <t>Private health insurance hospital coverage rate – per cent</t>
  </si>
  <si>
    <t xml:space="preserve">Sources: </t>
  </si>
  <si>
    <t>(Table 1.4b: Bulking Billing rates by quarter)</t>
  </si>
  <si>
    <t>2016-17</t>
  </si>
  <si>
    <t>(a) Broad Type of Service: Percentage of Total Non-Referred Attendances (Excl Practice Nurse Items) that are bulk billed.</t>
  </si>
  <si>
    <t>https://www.apra.gov.au/publications/private-health-insurance-quarterly-statistics</t>
  </si>
  <si>
    <t>Related publications</t>
  </si>
  <si>
    <t>PHI Hospital Treatment Coverage - Aust (RHS)</t>
  </si>
  <si>
    <r>
      <rPr>
        <sz val="8"/>
        <color rgb="FF398BCA"/>
        <rFont val="Calibri"/>
        <family val="2"/>
        <scheme val="minor"/>
      </rPr>
      <t>Australian Prudential Regulation Authority (APRA)</t>
    </r>
    <r>
      <rPr>
        <i/>
        <sz val="8"/>
        <color rgb="FF398BCA"/>
        <rFont val="Calibri"/>
        <family val="2"/>
        <scheme val="minor"/>
      </rPr>
      <t xml:space="preserve">, Private Health Insurance statistics </t>
    </r>
  </si>
  <si>
    <r>
      <rPr>
        <sz val="8"/>
        <color rgb="FF398BCA"/>
        <rFont val="Calibri"/>
        <family val="2"/>
        <scheme val="minor"/>
      </rPr>
      <t>APRA</t>
    </r>
    <r>
      <rPr>
        <i/>
        <sz val="8"/>
        <color rgb="FF398BCA"/>
        <rFont val="Calibri"/>
        <family val="2"/>
        <scheme val="minor"/>
      </rPr>
      <t>, Operations of the private health insurers: annual report</t>
    </r>
  </si>
  <si>
    <t>(a) Out of hospital services only.</t>
  </si>
  <si>
    <t>GP Bulk billing rate - Total Non-Referred Attendances – per cent (a)</t>
  </si>
  <si>
    <t>2017–18</t>
  </si>
  <si>
    <t>2018–19</t>
  </si>
  <si>
    <t>2019–20</t>
  </si>
  <si>
    <t>2020–21</t>
  </si>
  <si>
    <t>Department of Health | Statistics under Medicare</t>
  </si>
  <si>
    <t>All services Total GP Non-Referred Attendances MBS bulk billing rate (%)</t>
  </si>
  <si>
    <t>Data Private health insurance membership and coverage xlsx Table 1 Coverage of Hospital Treatment Tables Offered by Health Benefits Funds by State Insured Persons and Percentage of Population</t>
  </si>
  <si>
    <t>Department of Health, Statistics under Medicare</t>
  </si>
  <si>
    <t>Next source data update available</t>
  </si>
  <si>
    <t>Private health insurance data:  quarterly Membership and coverage  - Hospital treatment table T1</t>
  </si>
  <si>
    <t>2021–22</t>
  </si>
  <si>
    <t xml:space="preserve">Medicare Quarterly Statistics – State - Excel </t>
  </si>
  <si>
    <t>Private health insurance data: 25 May 2022</t>
  </si>
  <si>
    <t>Downloaded 21/03/2022</t>
  </si>
  <si>
    <t xml:space="preserve">Bulk billing data: June 2022   </t>
  </si>
  <si>
    <t>2017-18</t>
  </si>
  <si>
    <t>2018-19</t>
  </si>
  <si>
    <t>2019-20</t>
  </si>
  <si>
    <t>2020-21</t>
  </si>
  <si>
    <t>25 May 2022 (March 2022 edition)</t>
  </si>
  <si>
    <t>Next releases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</si>
</sst>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###0.0"/>
  </numFmts>
  <fonts count="34">
    <font>
      <sz val="10"/>
      <name val="Arial"/>
    </font>
    <font>
      <sz val="11"/>
      <color theme="1"/>
      <name val="Consolas"/>
      <family val="2"/>
    </font>
    <font>
      <sz val="10"/>
      <name val="Geneva"/>
    </font>
    <font>
      <sz val="12"/>
      <name val="Times New Roman"/>
      <family val="1"/>
    </font>
    <font>
      <sz val="9"/>
      <name val="Geneva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13B5EA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6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0" fontId="15" fillId="0" borderId="0"/>
    <xf numFmtId="9" fontId="10" fillId="0" borderId="0" applyFont="0" applyFill="0" applyBorder="0" applyAlignment="0" applyProtection="0"/>
    <xf numFmtId="0" fontId="13" fillId="0" borderId="0"/>
    <xf numFmtId="40" fontId="2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3" fillId="0" borderId="0"/>
    <xf numFmtId="9" fontId="3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4"/>
    <xf numFmtId="164" fontId="6" fillId="0" borderId="0" xfId="3" applyNumberFormat="1" applyFont="1" applyBorder="1"/>
    <xf numFmtId="165" fontId="6" fillId="0" borderId="0" xfId="0" applyNumberFormat="1" applyFont="1"/>
    <xf numFmtId="3" fontId="8" fillId="0" borderId="0" xfId="0" applyNumberFormat="1" applyFont="1"/>
    <xf numFmtId="3" fontId="5" fillId="0" borderId="0" xfId="0" applyNumberFormat="1" applyFont="1"/>
    <xf numFmtId="0" fontId="5" fillId="0" borderId="0" xfId="0" applyFont="1"/>
    <xf numFmtId="17" fontId="5" fillId="0" borderId="0" xfId="3" applyNumberFormat="1" applyFont="1" applyBorder="1" applyAlignment="1">
      <alignment horizontal="center"/>
    </xf>
    <xf numFmtId="164" fontId="6" fillId="0" borderId="0" xfId="0" applyNumberFormat="1" applyFont="1" applyBorder="1"/>
    <xf numFmtId="0" fontId="6" fillId="0" borderId="0" xfId="0" applyFont="1"/>
    <xf numFmtId="166" fontId="6" fillId="0" borderId="0" xfId="5" applyNumberFormat="1" applyFont="1" applyFill="1" applyBorder="1"/>
    <xf numFmtId="166" fontId="6" fillId="0" borderId="0" xfId="1" applyNumberFormat="1" applyFont="1" applyBorder="1"/>
    <xf numFmtId="164" fontId="5" fillId="0" borderId="0" xfId="0" applyNumberFormat="1" applyFont="1"/>
    <xf numFmtId="3" fontId="6" fillId="0" borderId="0" xfId="0" applyNumberFormat="1" applyFont="1"/>
    <xf numFmtId="164" fontId="6" fillId="0" borderId="0" xfId="3" applyNumberFormat="1" applyFont="1" applyFill="1" applyBorder="1"/>
    <xf numFmtId="166" fontId="6" fillId="0" borderId="0" xfId="3" applyNumberFormat="1" applyFont="1" applyFill="1" applyBorder="1"/>
    <xf numFmtId="166" fontId="6" fillId="0" borderId="0" xfId="3" applyNumberFormat="1" applyFont="1" applyBorder="1"/>
    <xf numFmtId="3" fontId="6" fillId="0" borderId="0" xfId="0" applyNumberFormat="1" applyFont="1" applyFill="1"/>
    <xf numFmtId="0" fontId="7" fillId="0" borderId="0" xfId="0" applyFont="1"/>
    <xf numFmtId="0" fontId="7" fillId="0" borderId="0" xfId="0" applyFont="1" applyBorder="1"/>
    <xf numFmtId="0" fontId="8" fillId="3" borderId="0" xfId="3" applyFont="1" applyFill="1" applyBorder="1" applyAlignment="1">
      <alignment horizontal="right"/>
    </xf>
    <xf numFmtId="165" fontId="5" fillId="0" borderId="0" xfId="0" applyNumberFormat="1" applyFont="1"/>
    <xf numFmtId="0" fontId="9" fillId="0" borderId="0" xfId="4" applyFont="1" applyAlignment="1">
      <alignment horizontal="left"/>
    </xf>
    <xf numFmtId="166" fontId="14" fillId="0" borderId="0" xfId="16" applyNumberFormat="1" applyFont="1" applyBorder="1" applyAlignment="1">
      <alignment horizontal="right" vertical="center"/>
    </xf>
    <xf numFmtId="0" fontId="6" fillId="0" borderId="0" xfId="21" applyFont="1" applyFill="1" applyBorder="1"/>
    <xf numFmtId="0" fontId="5" fillId="0" borderId="0" xfId="7" applyFont="1" applyBorder="1"/>
    <xf numFmtId="167" fontId="16" fillId="0" borderId="0" xfId="7" applyNumberFormat="1" applyFont="1" applyFill="1" applyBorder="1" applyAlignment="1">
      <alignment horizontal="right"/>
    </xf>
    <xf numFmtId="0" fontId="6" fillId="0" borderId="0" xfId="7" applyFont="1" applyBorder="1"/>
    <xf numFmtId="0" fontId="8" fillId="2" borderId="0" xfId="0" applyFont="1" applyFill="1" applyBorder="1" applyAlignment="1">
      <alignment horizontal="center" wrapText="1"/>
    </xf>
    <xf numFmtId="164" fontId="6" fillId="0" borderId="0" xfId="0" applyNumberFormat="1" applyFont="1"/>
    <xf numFmtId="17" fontId="6" fillId="0" borderId="0" xfId="7" applyNumberFormat="1" applyFont="1" applyBorder="1"/>
    <xf numFmtId="164" fontId="6" fillId="0" borderId="0" xfId="7" applyNumberFormat="1" applyFont="1" applyBorder="1"/>
    <xf numFmtId="0" fontId="5" fillId="0" borderId="0" xfId="7" applyFont="1" applyFill="1" applyBorder="1"/>
    <xf numFmtId="167" fontId="5" fillId="0" borderId="0" xfId="7" applyNumberFormat="1" applyFont="1" applyBorder="1" applyAlignment="1">
      <alignment horizontal="right"/>
    </xf>
    <xf numFmtId="0" fontId="9" fillId="0" borderId="0" xfId="7" applyFont="1" applyBorder="1"/>
    <xf numFmtId="0" fontId="17" fillId="0" borderId="0" xfId="7" applyFont="1" applyBorder="1"/>
    <xf numFmtId="0" fontId="19" fillId="0" borderId="0" xfId="6" quotePrefix="1" applyFont="1" applyBorder="1" applyAlignment="1" applyProtection="1"/>
    <xf numFmtId="3" fontId="18" fillId="0" borderId="0" xfId="7" applyNumberFormat="1" applyFont="1" applyBorder="1" applyAlignment="1">
      <alignment horizontal="left"/>
    </xf>
    <xf numFmtId="0" fontId="21" fillId="0" borderId="0" xfId="0" quotePrefix="1" applyFont="1"/>
    <xf numFmtId="0" fontId="20" fillId="0" borderId="0" xfId="0" applyFont="1" applyAlignment="1">
      <alignment vertical="center"/>
    </xf>
    <xf numFmtId="0" fontId="22" fillId="0" borderId="0" xfId="6" quotePrefix="1" applyFont="1" applyBorder="1" applyAlignment="1" applyProtection="1"/>
    <xf numFmtId="0" fontId="24" fillId="0" borderId="0" xfId="7" applyFont="1" applyBorder="1"/>
    <xf numFmtId="0" fontId="5" fillId="0" borderId="1" xfId="7" applyFont="1" applyFill="1" applyBorder="1"/>
    <xf numFmtId="167" fontId="5" fillId="0" borderId="1" xfId="7" applyNumberFormat="1" applyFont="1" applyBorder="1" applyAlignment="1">
      <alignment horizontal="right"/>
    </xf>
    <xf numFmtId="0" fontId="25" fillId="4" borderId="0" xfId="7" quotePrefix="1" applyFont="1" applyFill="1" applyBorder="1"/>
    <xf numFmtId="0" fontId="26" fillId="4" borderId="0" xfId="7" applyFont="1" applyFill="1" applyBorder="1"/>
    <xf numFmtId="0" fontId="27" fillId="4" borderId="0" xfId="7" applyFont="1" applyFill="1" applyBorder="1"/>
    <xf numFmtId="0" fontId="27" fillId="4" borderId="0" xfId="7" applyFont="1" applyFill="1" applyBorder="1" applyAlignment="1">
      <alignment horizontal="right"/>
    </xf>
    <xf numFmtId="0" fontId="28" fillId="5" borderId="0" xfId="7" applyFont="1" applyFill="1" applyBorder="1" applyAlignment="1">
      <alignment horizontal="left" vertical="center"/>
    </xf>
    <xf numFmtId="0" fontId="24" fillId="5" borderId="0" xfId="7" applyFont="1" applyFill="1" applyBorder="1" applyAlignment="1">
      <alignment vertical="center"/>
    </xf>
    <xf numFmtId="167" fontId="5" fillId="0" borderId="0" xfId="7" applyNumberFormat="1" applyFont="1" applyBorder="1"/>
    <xf numFmtId="167" fontId="6" fillId="0" borderId="0" xfId="7" applyNumberFormat="1" applyFont="1" applyBorder="1"/>
    <xf numFmtId="0" fontId="11" fillId="0" borderId="0" xfId="6" applyAlignment="1" applyProtection="1"/>
    <xf numFmtId="3" fontId="5" fillId="0" borderId="0" xfId="0" applyNumberFormat="1" applyFont="1" applyFill="1" applyBorder="1"/>
    <xf numFmtId="165" fontId="29" fillId="0" borderId="0" xfId="0" applyNumberFormat="1" applyFont="1" applyFill="1" applyBorder="1" applyAlignment="1" applyProtection="1">
      <alignment horizontal="right"/>
    </xf>
    <xf numFmtId="3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4" fontId="6" fillId="0" borderId="0" xfId="0" applyNumberFormat="1" applyFont="1" applyFill="1"/>
    <xf numFmtId="165" fontId="30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/>
    <xf numFmtId="0" fontId="11" fillId="0" borderId="0" xfId="6" applyAlignment="1" applyProtection="1">
      <alignment horizontal="left" vertical="center" indent="1"/>
    </xf>
    <xf numFmtId="164" fontId="5" fillId="0" borderId="0" xfId="22" applyNumberFormat="1" applyFont="1"/>
    <xf numFmtId="15" fontId="32" fillId="0" borderId="0" xfId="0" applyNumberFormat="1" applyFont="1"/>
    <xf numFmtId="3" fontId="6" fillId="0" borderId="0" xfId="7" applyNumberFormat="1" applyFont="1" applyBorder="1"/>
    <xf numFmtId="0" fontId="24" fillId="6" borderId="0" xfId="7" applyFont="1" applyFill="1" applyBorder="1" applyAlignment="1">
      <alignment vertical="center"/>
    </xf>
    <xf numFmtId="0" fontId="27" fillId="6" borderId="0" xfId="7" applyFont="1" applyFill="1" applyBorder="1" applyAlignment="1">
      <alignment horizontal="right"/>
    </xf>
    <xf numFmtId="0" fontId="33" fillId="0" borderId="0" xfId="6" applyFont="1" applyAlignment="1" applyProtection="1">
      <alignment horizontal="left" vertical="center" indent="1"/>
    </xf>
    <xf numFmtId="165" fontId="6" fillId="0" borderId="0" xfId="7" applyNumberFormat="1" applyFont="1" applyBorder="1"/>
    <xf numFmtId="3" fontId="9" fillId="0" borderId="0" xfId="7" quotePrefix="1" applyNumberFormat="1" applyFont="1" applyBorder="1" applyAlignment="1">
      <alignment horizontal="left" vertical="top" wrapText="1"/>
    </xf>
    <xf numFmtId="3" fontId="9" fillId="0" borderId="0" xfId="7" quotePrefix="1" applyNumberFormat="1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wrapText="1"/>
    </xf>
  </cellXfs>
  <cellStyles count="23">
    <cellStyle name="Comma 2" xfId="18" xr:uid="{00000000-0005-0000-0000-000000000000}"/>
    <cellStyle name="Comma 3" xfId="14" xr:uid="{00000000-0005-0000-0000-000001000000}"/>
    <cellStyle name="Hyperlink" xfId="6" builtinId="8"/>
    <cellStyle name="Normal" xfId="0" builtinId="0"/>
    <cellStyle name="Normal 2" xfId="7" xr:uid="{00000000-0005-0000-0000-000004000000}"/>
    <cellStyle name="Normal 2 2" xfId="15" xr:uid="{00000000-0005-0000-0000-000005000000}"/>
    <cellStyle name="Normal 3" xfId="8" xr:uid="{00000000-0005-0000-0000-000006000000}"/>
    <cellStyle name="Normal 3 2" xfId="17" xr:uid="{00000000-0005-0000-0000-000007000000}"/>
    <cellStyle name="Normal 4" xfId="1" xr:uid="{00000000-0005-0000-0000-000008000000}"/>
    <cellStyle name="Normal 4 2" xfId="9" xr:uid="{00000000-0005-0000-0000-000009000000}"/>
    <cellStyle name="Normal 4 3" xfId="19" xr:uid="{00000000-0005-0000-0000-00000A000000}"/>
    <cellStyle name="Normal 5" xfId="2" xr:uid="{00000000-0005-0000-0000-00000B000000}"/>
    <cellStyle name="Normal 5 2" xfId="10" xr:uid="{00000000-0005-0000-0000-00000C000000}"/>
    <cellStyle name="Normal 5 3" xfId="13" xr:uid="{00000000-0005-0000-0000-00000D000000}"/>
    <cellStyle name="Normal 6" xfId="11" xr:uid="{00000000-0005-0000-0000-00000E000000}"/>
    <cellStyle name="Normal 7" xfId="12" xr:uid="{00000000-0005-0000-0000-00000F000000}"/>
    <cellStyle name="Normal_1.2 SA" xfId="21" xr:uid="{00000000-0005-0000-0000-000010000000}"/>
    <cellStyle name="Normal_Basic COVERAGE" xfId="3" xr:uid="{00000000-0005-0000-0000-000011000000}"/>
    <cellStyle name="Normal_Table 2.3" xfId="4" xr:uid="{00000000-0005-0000-0000-000012000000}"/>
    <cellStyle name="Percent" xfId="22" builtinId="5"/>
    <cellStyle name="Percent 2" xfId="20" xr:uid="{00000000-0005-0000-0000-000013000000}"/>
    <cellStyle name="Percent 3" xfId="16" xr:uid="{00000000-0005-0000-0000-000014000000}"/>
    <cellStyle name="Percent 4" xfId="5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F90F3C"/>
      <color rgb="FFDCE6EE"/>
      <color rgb="FF063C59"/>
      <color rgb="FFF99D31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Per cent</a:t>
            </a:r>
          </a:p>
        </c:rich>
      </c:tx>
      <c:layout>
        <c:manualLayout>
          <c:xMode val="edge"/>
          <c:yMode val="edge"/>
          <c:x val="0.89247219097612795"/>
          <c:y val="2.150117816742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373078365204348E-2"/>
          <c:y val="0.13448275862068965"/>
          <c:w val="0.89726956005499314"/>
          <c:h val="0.77769079184590739"/>
        </c:manualLayout>
      </c:layout>
      <c:lineChart>
        <c:grouping val="standard"/>
        <c:varyColors val="0"/>
        <c:ser>
          <c:idx val="0"/>
          <c:order val="0"/>
          <c:tx>
            <c:v>GP bulk billing rate (LHS)</c:v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'7.4 Data'!$A$143:$A$192</c:f>
              <c:numCache>
                <c:formatCode>mmm\-yy</c:formatCode>
                <c:ptCount val="5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</c:numCache>
            </c:numRef>
          </c:cat>
          <c:val>
            <c:numRef>
              <c:f>'7.4 Data'!$B$143:$B$192</c:f>
              <c:numCache>
                <c:formatCode>0.0</c:formatCode>
                <c:ptCount val="50"/>
                <c:pt idx="0">
                  <c:v>78.8</c:v>
                </c:pt>
                <c:pt idx="1">
                  <c:v>79.599999999999994</c:v>
                </c:pt>
                <c:pt idx="2">
                  <c:v>79.599999999999994</c:v>
                </c:pt>
                <c:pt idx="3">
                  <c:v>80.2</c:v>
                </c:pt>
                <c:pt idx="4" formatCode="#,##0.0">
                  <c:v>79.8</c:v>
                </c:pt>
                <c:pt idx="5" formatCode="#,##0.0">
                  <c:v>79.8</c:v>
                </c:pt>
                <c:pt idx="6" formatCode="#,##0.0">
                  <c:v>80.2</c:v>
                </c:pt>
                <c:pt idx="7" formatCode="#,##0.0">
                  <c:v>80.900000000000006</c:v>
                </c:pt>
                <c:pt idx="8" formatCode="#,##0.0">
                  <c:v>80.7</c:v>
                </c:pt>
                <c:pt idx="9" formatCode="#,##0.0">
                  <c:v>80.900000000000006</c:v>
                </c:pt>
                <c:pt idx="10" formatCode="#,##0.0">
                  <c:v>81.2</c:v>
                </c:pt>
                <c:pt idx="11" formatCode="#,##0.0">
                  <c:v>82</c:v>
                </c:pt>
                <c:pt idx="12" formatCode="#,##0.0">
                  <c:v>81.7</c:v>
                </c:pt>
                <c:pt idx="13" formatCode="#,##0.0">
                  <c:v>82</c:v>
                </c:pt>
                <c:pt idx="14" formatCode="#,##0.0">
                  <c:v>82.4</c:v>
                </c:pt>
                <c:pt idx="15" formatCode="#,##0.0">
                  <c:v>82.8</c:v>
                </c:pt>
                <c:pt idx="16" formatCode="#,##0.0">
                  <c:v>82.8</c:v>
                </c:pt>
                <c:pt idx="17" formatCode="#,##0.0">
                  <c:v>83.1</c:v>
                </c:pt>
                <c:pt idx="18" formatCode="#,##0.0">
                  <c:v>83.6</c:v>
                </c:pt>
                <c:pt idx="19" formatCode="#,##0.0">
                  <c:v>84.1</c:v>
                </c:pt>
                <c:pt idx="20" formatCode="#,##0.0">
                  <c:v>84</c:v>
                </c:pt>
                <c:pt idx="21" formatCode="#,##0.0">
                  <c:v>84.2</c:v>
                </c:pt>
                <c:pt idx="22" formatCode="#,##0.0">
                  <c:v>84</c:v>
                </c:pt>
                <c:pt idx="23" formatCode="#,##0.0">
                  <c:v>85.1</c:v>
                </c:pt>
                <c:pt idx="24" formatCode="#,##0.0">
                  <c:v>84.6</c:v>
                </c:pt>
                <c:pt idx="25" formatCode="#,##0.0">
                  <c:v>84.9</c:v>
                </c:pt>
                <c:pt idx="26" formatCode="#,##0.0">
                  <c:v>85.1</c:v>
                </c:pt>
                <c:pt idx="27" formatCode="#,##0.0">
                  <c:v>85.9</c:v>
                </c:pt>
                <c:pt idx="28" formatCode="#,##0.0">
                  <c:v>85.4</c:v>
                </c:pt>
                <c:pt idx="29" formatCode="#,##0.0">
                  <c:v>85.3</c:v>
                </c:pt>
                <c:pt idx="30" formatCode="#,##0.0">
                  <c:v>85.6</c:v>
                </c:pt>
                <c:pt idx="31" formatCode="#,##0.0">
                  <c:v>86.4</c:v>
                </c:pt>
                <c:pt idx="32" formatCode="#,##0.0">
                  <c:v>85.9</c:v>
                </c:pt>
                <c:pt idx="33" formatCode="#,##0.0">
                  <c:v>85.7</c:v>
                </c:pt>
                <c:pt idx="34" formatCode="#,##0.0">
                  <c:v>85.8</c:v>
                </c:pt>
                <c:pt idx="35" formatCode="#,##0.0">
                  <c:v>86.8</c:v>
                </c:pt>
                <c:pt idx="36" formatCode="#,##0.0">
                  <c:v>86.1</c:v>
                </c:pt>
                <c:pt idx="37" formatCode="#,##0.0">
                  <c:v>85.888542000000001</c:v>
                </c:pt>
                <c:pt idx="38" formatCode="#,##0.0">
                  <c:v>85.888542000000001</c:v>
                </c:pt>
                <c:pt idx="39" formatCode="#,##0.0">
                  <c:v>87</c:v>
                </c:pt>
                <c:pt idx="40" formatCode="#,##0.0">
                  <c:v>85.8</c:v>
                </c:pt>
                <c:pt idx="41" formatCode="#,##0.0">
                  <c:v>85.4</c:v>
                </c:pt>
                <c:pt idx="42" formatCode="#,##0.0">
                  <c:v>85.9</c:v>
                </c:pt>
                <c:pt idx="43" formatCode="#,##0.0">
                  <c:v>92.5</c:v>
                </c:pt>
                <c:pt idx="44" formatCode="#,##0.0">
                  <c:v>90.4</c:v>
                </c:pt>
                <c:pt idx="45">
                  <c:v>88.1</c:v>
                </c:pt>
                <c:pt idx="46" formatCode="#,##0.0">
                  <c:v>87.5</c:v>
                </c:pt>
                <c:pt idx="47" formatCode="#,##0.0">
                  <c:v>88.9</c:v>
                </c:pt>
                <c:pt idx="48">
                  <c:v>89.6</c:v>
                </c:pt>
                <c:pt idx="49" formatCode="#,##0.0">
                  <c:v>88.587170154004994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3-46BE-B4B3-5C541AC0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33280"/>
        <c:axId val="240834816"/>
      </c:lineChart>
      <c:lineChart>
        <c:grouping val="standard"/>
        <c:varyColors val="0"/>
        <c:ser>
          <c:idx val="1"/>
          <c:order val="1"/>
          <c:tx>
            <c:strRef>
              <c:f>'7.4 Data'!$D$4</c:f>
              <c:strCache>
                <c:ptCount val="1"/>
                <c:pt idx="0">
                  <c:v>PHI Hospital Treatment Coverage - Aust (RHS)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ysDash"/>
            </a:ln>
          </c:spPr>
          <c:marker>
            <c:symbol val="none"/>
          </c:marker>
          <c:cat>
            <c:numRef>
              <c:f>'7.4 Data'!$A$143:$A$192</c:f>
              <c:numCache>
                <c:formatCode>mmm\-yy</c:formatCode>
                <c:ptCount val="50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</c:numCache>
            </c:numRef>
          </c:cat>
          <c:val>
            <c:numRef>
              <c:f>'7.4 Data'!$D$143:$D$192</c:f>
              <c:numCache>
                <c:formatCode>#,##0.0</c:formatCode>
                <c:ptCount val="50"/>
                <c:pt idx="0">
                  <c:v>45.080966795523466</c:v>
                </c:pt>
                <c:pt idx="1">
                  <c:v>45.128142147549916</c:v>
                </c:pt>
                <c:pt idx="2">
                  <c:v>45.138402485777803</c:v>
                </c:pt>
                <c:pt idx="3">
                  <c:v>45.276690244247334</c:v>
                </c:pt>
                <c:pt idx="4">
                  <c:v>45.535915711859879</c:v>
                </c:pt>
                <c:pt idx="5">
                  <c:v>45.637370102366418</c:v>
                </c:pt>
                <c:pt idx="6">
                  <c:v>45.7</c:v>
                </c:pt>
                <c:pt idx="7">
                  <c:v>45.9</c:v>
                </c:pt>
                <c:pt idx="8" formatCode="General">
                  <c:v>46.2</c:v>
                </c:pt>
                <c:pt idx="9" formatCode="General">
                  <c:v>46.2</c:v>
                </c:pt>
                <c:pt idx="10" formatCode="General">
                  <c:v>46.2</c:v>
                </c:pt>
                <c:pt idx="11" formatCode="General">
                  <c:v>46.6</c:v>
                </c:pt>
                <c:pt idx="12" formatCode="General">
                  <c:v>46.7</c:v>
                </c:pt>
                <c:pt idx="13" formatCode="General">
                  <c:v>46.7</c:v>
                </c:pt>
                <c:pt idx="14" formatCode="General">
                  <c:v>46.7</c:v>
                </c:pt>
                <c:pt idx="15" formatCode="General">
                  <c:v>46.9</c:v>
                </c:pt>
                <c:pt idx="16" formatCode="General">
                  <c:v>47.1</c:v>
                </c:pt>
                <c:pt idx="17" formatCode="0.0">
                  <c:v>47</c:v>
                </c:pt>
                <c:pt idx="18" formatCode="0.0">
                  <c:v>47</c:v>
                </c:pt>
                <c:pt idx="19" formatCode="General">
                  <c:v>47.3</c:v>
                </c:pt>
                <c:pt idx="20" formatCode="General">
                  <c:v>47.3</c:v>
                </c:pt>
                <c:pt idx="21" formatCode="General">
                  <c:v>47.3</c:v>
                </c:pt>
                <c:pt idx="22" formatCode="General">
                  <c:v>47.3</c:v>
                </c:pt>
                <c:pt idx="23" formatCode="General">
                  <c:v>47.4</c:v>
                </c:pt>
                <c:pt idx="24" formatCode="General">
                  <c:v>47.3</c:v>
                </c:pt>
                <c:pt idx="25" formatCode="General">
                  <c:v>47.2</c:v>
                </c:pt>
                <c:pt idx="26" formatCode="0.0">
                  <c:v>47</c:v>
                </c:pt>
                <c:pt idx="27" formatCode="General">
                  <c:v>46.8</c:v>
                </c:pt>
                <c:pt idx="28" formatCode="0.0">
                  <c:v>46.7</c:v>
                </c:pt>
                <c:pt idx="29" formatCode="0.0">
                  <c:v>46.5</c:v>
                </c:pt>
                <c:pt idx="30" formatCode="0.0">
                  <c:v>46.3</c:v>
                </c:pt>
                <c:pt idx="31" formatCode="0.0">
                  <c:v>46</c:v>
                </c:pt>
                <c:pt idx="32" formatCode="0.0">
                  <c:v>45.8</c:v>
                </c:pt>
                <c:pt idx="33" formatCode="0.0">
                  <c:v>45.6</c:v>
                </c:pt>
                <c:pt idx="34" formatCode="0.0">
                  <c:v>45.5</c:v>
                </c:pt>
                <c:pt idx="35" formatCode="0.0">
                  <c:v>45.1</c:v>
                </c:pt>
                <c:pt idx="36" formatCode="0.0">
                  <c:v>44.8</c:v>
                </c:pt>
                <c:pt idx="37" formatCode="0.0">
                  <c:v>44.6</c:v>
                </c:pt>
                <c:pt idx="38" formatCode="0.0">
                  <c:v>44.5</c:v>
                </c:pt>
                <c:pt idx="39" formatCode="0.0">
                  <c:v>44.2</c:v>
                </c:pt>
                <c:pt idx="40" formatCode="0.0">
                  <c:v>44.1</c:v>
                </c:pt>
                <c:pt idx="41" formatCode="0.0">
                  <c:v>44</c:v>
                </c:pt>
                <c:pt idx="42" formatCode="0.0">
                  <c:v>43.8</c:v>
                </c:pt>
                <c:pt idx="43" formatCode="General">
                  <c:v>43.6</c:v>
                </c:pt>
                <c:pt idx="44" formatCode="0.0">
                  <c:v>44</c:v>
                </c:pt>
                <c:pt idx="45">
                  <c:v>44.1</c:v>
                </c:pt>
                <c:pt idx="46">
                  <c:v>44.4</c:v>
                </c:pt>
                <c:pt idx="47">
                  <c:v>44.5</c:v>
                </c:pt>
                <c:pt idx="48">
                  <c:v>44.7</c:v>
                </c:pt>
                <c:pt idx="49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3-46BE-B4B3-5C541AC0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36992"/>
        <c:axId val="240838528"/>
      </c:lineChart>
      <c:dateAx>
        <c:axId val="240833280"/>
        <c:scaling>
          <c:orientation val="minMax"/>
          <c:max val="44805"/>
          <c:min val="39965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0834816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240834816"/>
        <c:scaling>
          <c:orientation val="minMax"/>
          <c:min val="7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2.1381233595800526E-2"/>
              <c:y val="2.5761029072643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0833280"/>
        <c:crosses val="autoZero"/>
        <c:crossBetween val="midCat"/>
        <c:majorUnit val="2"/>
        <c:minorUnit val="1"/>
      </c:valAx>
      <c:catAx>
        <c:axId val="2408369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240838528"/>
        <c:crosses val="autoZero"/>
        <c:auto val="0"/>
        <c:lblAlgn val="ctr"/>
        <c:lblOffset val="100"/>
        <c:noMultiLvlLbl val="0"/>
      </c:catAx>
      <c:valAx>
        <c:axId val="240838528"/>
        <c:scaling>
          <c:orientation val="minMax"/>
          <c:max val="48"/>
          <c:min val="43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0836992"/>
        <c:crosses val="max"/>
        <c:crossBetween val="midCat"/>
        <c:maj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39829960771032646"/>
          <c:y val="0.75533160591347803"/>
          <c:w val="0.44533183352080991"/>
          <c:h val="0.137899088492532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43" r="0.75000000000001443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Private Health Insureance – Total Hospital Coverage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(persons covered as % of population)</a:t>
            </a:r>
          </a:p>
        </c:rich>
      </c:tx>
      <c:layout>
        <c:manualLayout>
          <c:xMode val="edge"/>
          <c:yMode val="edge"/>
          <c:x val="0.29265770423991738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6980351625E-2"/>
          <c:y val="0.15423728813559437"/>
          <c:w val="0.90382626680455014"/>
          <c:h val="0.74745762711864405"/>
        </c:manualLayout>
      </c:layout>
      <c:lineChart>
        <c:grouping val="standard"/>
        <c:varyColors val="0"/>
        <c:ser>
          <c:idx val="0"/>
          <c:order val="0"/>
          <c:tx>
            <c:v>Aust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'7.4 Data'!$A$6:$A$161</c:f>
              <c:numCache>
                <c:formatCode>mmm\-yy</c:formatCode>
                <c:ptCount val="156"/>
                <c:pt idx="0">
                  <c:v>26114</c:v>
                </c:pt>
                <c:pt idx="1">
                  <c:v>26480</c:v>
                </c:pt>
                <c:pt idx="2">
                  <c:v>26845</c:v>
                </c:pt>
                <c:pt idx="3">
                  <c:v>27210</c:v>
                </c:pt>
                <c:pt idx="4">
                  <c:v>27575</c:v>
                </c:pt>
                <c:pt idx="5">
                  <c:v>27941</c:v>
                </c:pt>
                <c:pt idx="6">
                  <c:v>28095</c:v>
                </c:pt>
                <c:pt idx="7">
                  <c:v>28185</c:v>
                </c:pt>
                <c:pt idx="8">
                  <c:v>28277</c:v>
                </c:pt>
                <c:pt idx="9">
                  <c:v>28369</c:v>
                </c:pt>
                <c:pt idx="10">
                  <c:v>28460</c:v>
                </c:pt>
                <c:pt idx="11">
                  <c:v>28550</c:v>
                </c:pt>
                <c:pt idx="12">
                  <c:v>28642</c:v>
                </c:pt>
                <c:pt idx="13">
                  <c:v>28734</c:v>
                </c:pt>
                <c:pt idx="14">
                  <c:v>28825</c:v>
                </c:pt>
                <c:pt idx="15">
                  <c:v>28915</c:v>
                </c:pt>
                <c:pt idx="16">
                  <c:v>29007</c:v>
                </c:pt>
                <c:pt idx="17">
                  <c:v>29099</c:v>
                </c:pt>
                <c:pt idx="18">
                  <c:v>29190</c:v>
                </c:pt>
                <c:pt idx="19">
                  <c:v>29281</c:v>
                </c:pt>
                <c:pt idx="20">
                  <c:v>29373</c:v>
                </c:pt>
                <c:pt idx="21">
                  <c:v>29465</c:v>
                </c:pt>
                <c:pt idx="22">
                  <c:v>29556</c:v>
                </c:pt>
                <c:pt idx="23">
                  <c:v>29646</c:v>
                </c:pt>
                <c:pt idx="24">
                  <c:v>29738</c:v>
                </c:pt>
                <c:pt idx="25">
                  <c:v>29830</c:v>
                </c:pt>
                <c:pt idx="26">
                  <c:v>29921</c:v>
                </c:pt>
                <c:pt idx="27">
                  <c:v>30011</c:v>
                </c:pt>
                <c:pt idx="28">
                  <c:v>30103</c:v>
                </c:pt>
                <c:pt idx="29">
                  <c:v>30195</c:v>
                </c:pt>
                <c:pt idx="30">
                  <c:v>30286</c:v>
                </c:pt>
                <c:pt idx="31">
                  <c:v>30376</c:v>
                </c:pt>
                <c:pt idx="32">
                  <c:v>30468</c:v>
                </c:pt>
                <c:pt idx="33">
                  <c:v>30560</c:v>
                </c:pt>
                <c:pt idx="34">
                  <c:v>30651</c:v>
                </c:pt>
                <c:pt idx="35">
                  <c:v>30742</c:v>
                </c:pt>
                <c:pt idx="36">
                  <c:v>30834</c:v>
                </c:pt>
                <c:pt idx="37">
                  <c:v>30926</c:v>
                </c:pt>
                <c:pt idx="38">
                  <c:v>31017</c:v>
                </c:pt>
                <c:pt idx="39">
                  <c:v>31107</c:v>
                </c:pt>
                <c:pt idx="40">
                  <c:v>31199</c:v>
                </c:pt>
                <c:pt idx="41">
                  <c:v>31291</c:v>
                </c:pt>
                <c:pt idx="42">
                  <c:v>31382</c:v>
                </c:pt>
                <c:pt idx="43">
                  <c:v>31472</c:v>
                </c:pt>
                <c:pt idx="44">
                  <c:v>31564</c:v>
                </c:pt>
                <c:pt idx="45">
                  <c:v>31656</c:v>
                </c:pt>
                <c:pt idx="46">
                  <c:v>31747</c:v>
                </c:pt>
                <c:pt idx="47">
                  <c:v>31837</c:v>
                </c:pt>
                <c:pt idx="48">
                  <c:v>31929</c:v>
                </c:pt>
                <c:pt idx="49">
                  <c:v>32021</c:v>
                </c:pt>
                <c:pt idx="50">
                  <c:v>32112</c:v>
                </c:pt>
                <c:pt idx="51">
                  <c:v>32203</c:v>
                </c:pt>
                <c:pt idx="52">
                  <c:v>32295</c:v>
                </c:pt>
                <c:pt idx="53">
                  <c:v>32387</c:v>
                </c:pt>
                <c:pt idx="54">
                  <c:v>32478</c:v>
                </c:pt>
                <c:pt idx="55">
                  <c:v>32568</c:v>
                </c:pt>
                <c:pt idx="56">
                  <c:v>32660</c:v>
                </c:pt>
                <c:pt idx="57">
                  <c:v>32752</c:v>
                </c:pt>
                <c:pt idx="58">
                  <c:v>32843</c:v>
                </c:pt>
                <c:pt idx="59">
                  <c:v>32933</c:v>
                </c:pt>
                <c:pt idx="60">
                  <c:v>33025</c:v>
                </c:pt>
                <c:pt idx="61">
                  <c:v>33117</c:v>
                </c:pt>
                <c:pt idx="62">
                  <c:v>33208</c:v>
                </c:pt>
                <c:pt idx="63">
                  <c:v>33309</c:v>
                </c:pt>
                <c:pt idx="64">
                  <c:v>33390</c:v>
                </c:pt>
                <c:pt idx="65">
                  <c:v>33482</c:v>
                </c:pt>
                <c:pt idx="66">
                  <c:v>33573</c:v>
                </c:pt>
                <c:pt idx="67">
                  <c:v>33664</c:v>
                </c:pt>
                <c:pt idx="68">
                  <c:v>33756</c:v>
                </c:pt>
                <c:pt idx="69">
                  <c:v>33848</c:v>
                </c:pt>
                <c:pt idx="70">
                  <c:v>33939</c:v>
                </c:pt>
                <c:pt idx="71">
                  <c:v>34029</c:v>
                </c:pt>
                <c:pt idx="72">
                  <c:v>34121</c:v>
                </c:pt>
                <c:pt idx="73">
                  <c:v>34213</c:v>
                </c:pt>
                <c:pt idx="74">
                  <c:v>34304</c:v>
                </c:pt>
                <c:pt idx="75">
                  <c:v>34394</c:v>
                </c:pt>
                <c:pt idx="76">
                  <c:v>34486</c:v>
                </c:pt>
                <c:pt idx="77">
                  <c:v>34578</c:v>
                </c:pt>
                <c:pt idx="78">
                  <c:v>34669</c:v>
                </c:pt>
                <c:pt idx="79">
                  <c:v>34759</c:v>
                </c:pt>
                <c:pt idx="80">
                  <c:v>34851</c:v>
                </c:pt>
                <c:pt idx="81">
                  <c:v>34943</c:v>
                </c:pt>
                <c:pt idx="82">
                  <c:v>35034</c:v>
                </c:pt>
                <c:pt idx="83">
                  <c:v>35125</c:v>
                </c:pt>
                <c:pt idx="84">
                  <c:v>35217</c:v>
                </c:pt>
                <c:pt idx="85">
                  <c:v>35309</c:v>
                </c:pt>
                <c:pt idx="86">
                  <c:v>35400</c:v>
                </c:pt>
                <c:pt idx="87">
                  <c:v>35490</c:v>
                </c:pt>
                <c:pt idx="88">
                  <c:v>35582</c:v>
                </c:pt>
                <c:pt idx="89">
                  <c:v>35674</c:v>
                </c:pt>
                <c:pt idx="90">
                  <c:v>35765</c:v>
                </c:pt>
                <c:pt idx="91">
                  <c:v>35855</c:v>
                </c:pt>
                <c:pt idx="92">
                  <c:v>35947</c:v>
                </c:pt>
                <c:pt idx="93">
                  <c:v>36039</c:v>
                </c:pt>
                <c:pt idx="94">
                  <c:v>36130</c:v>
                </c:pt>
                <c:pt idx="95">
                  <c:v>36220</c:v>
                </c:pt>
                <c:pt idx="96">
                  <c:v>36312</c:v>
                </c:pt>
                <c:pt idx="97">
                  <c:v>36404</c:v>
                </c:pt>
                <c:pt idx="98">
                  <c:v>36495</c:v>
                </c:pt>
                <c:pt idx="99">
                  <c:v>36586</c:v>
                </c:pt>
                <c:pt idx="100">
                  <c:v>36678</c:v>
                </c:pt>
                <c:pt idx="101">
                  <c:v>36799</c:v>
                </c:pt>
                <c:pt idx="102">
                  <c:v>36891</c:v>
                </c:pt>
                <c:pt idx="103">
                  <c:v>36981</c:v>
                </c:pt>
                <c:pt idx="104">
                  <c:v>37072</c:v>
                </c:pt>
                <c:pt idx="105">
                  <c:v>37164</c:v>
                </c:pt>
                <c:pt idx="106">
                  <c:v>37256</c:v>
                </c:pt>
                <c:pt idx="107">
                  <c:v>37346</c:v>
                </c:pt>
                <c:pt idx="108">
                  <c:v>37437</c:v>
                </c:pt>
                <c:pt idx="109">
                  <c:v>37529</c:v>
                </c:pt>
                <c:pt idx="110">
                  <c:v>37621</c:v>
                </c:pt>
                <c:pt idx="111">
                  <c:v>37681</c:v>
                </c:pt>
                <c:pt idx="112">
                  <c:v>37802</c:v>
                </c:pt>
                <c:pt idx="113">
                  <c:v>37894</c:v>
                </c:pt>
                <c:pt idx="114">
                  <c:v>37985</c:v>
                </c:pt>
                <c:pt idx="115">
                  <c:v>38077</c:v>
                </c:pt>
                <c:pt idx="116">
                  <c:v>38168</c:v>
                </c:pt>
                <c:pt idx="117">
                  <c:v>38260</c:v>
                </c:pt>
                <c:pt idx="118">
                  <c:v>38352</c:v>
                </c:pt>
                <c:pt idx="119">
                  <c:v>38412</c:v>
                </c:pt>
                <c:pt idx="120">
                  <c:v>38533</c:v>
                </c:pt>
                <c:pt idx="121">
                  <c:v>38625</c:v>
                </c:pt>
                <c:pt idx="122">
                  <c:v>38717</c:v>
                </c:pt>
                <c:pt idx="123">
                  <c:v>38777</c:v>
                </c:pt>
                <c:pt idx="124">
                  <c:v>38869</c:v>
                </c:pt>
                <c:pt idx="125">
                  <c:v>38961</c:v>
                </c:pt>
                <c:pt idx="126">
                  <c:v>39052</c:v>
                </c:pt>
                <c:pt idx="127">
                  <c:v>39142</c:v>
                </c:pt>
                <c:pt idx="128">
                  <c:v>39234</c:v>
                </c:pt>
                <c:pt idx="129">
                  <c:v>39326</c:v>
                </c:pt>
                <c:pt idx="130">
                  <c:v>39417</c:v>
                </c:pt>
                <c:pt idx="131">
                  <c:v>39508</c:v>
                </c:pt>
                <c:pt idx="132">
                  <c:v>39600</c:v>
                </c:pt>
                <c:pt idx="133">
                  <c:v>39692</c:v>
                </c:pt>
                <c:pt idx="134">
                  <c:v>39783</c:v>
                </c:pt>
                <c:pt idx="135">
                  <c:v>39873</c:v>
                </c:pt>
                <c:pt idx="136">
                  <c:v>39965</c:v>
                </c:pt>
                <c:pt idx="137">
                  <c:v>40057</c:v>
                </c:pt>
                <c:pt idx="138">
                  <c:v>40148</c:v>
                </c:pt>
                <c:pt idx="139">
                  <c:v>40238</c:v>
                </c:pt>
                <c:pt idx="140">
                  <c:v>40330</c:v>
                </c:pt>
                <c:pt idx="141">
                  <c:v>40422</c:v>
                </c:pt>
                <c:pt idx="142">
                  <c:v>40513</c:v>
                </c:pt>
                <c:pt idx="143">
                  <c:v>40603</c:v>
                </c:pt>
                <c:pt idx="144">
                  <c:v>40695</c:v>
                </c:pt>
                <c:pt idx="145">
                  <c:v>40787</c:v>
                </c:pt>
                <c:pt idx="146">
                  <c:v>40878</c:v>
                </c:pt>
                <c:pt idx="147">
                  <c:v>40969</c:v>
                </c:pt>
                <c:pt idx="148">
                  <c:v>41061</c:v>
                </c:pt>
                <c:pt idx="149">
                  <c:v>41153</c:v>
                </c:pt>
                <c:pt idx="150">
                  <c:v>41244</c:v>
                </c:pt>
                <c:pt idx="151">
                  <c:v>41334</c:v>
                </c:pt>
                <c:pt idx="152">
                  <c:v>41426</c:v>
                </c:pt>
                <c:pt idx="153">
                  <c:v>41518</c:v>
                </c:pt>
                <c:pt idx="154">
                  <c:v>41609</c:v>
                </c:pt>
                <c:pt idx="155">
                  <c:v>41699</c:v>
                </c:pt>
              </c:numCache>
            </c:numRef>
          </c:cat>
          <c:val>
            <c:numRef>
              <c:f>'7.4 Data'!$D$6:$D$161</c:f>
              <c:numCache>
                <c:formatCode>0.0</c:formatCode>
                <c:ptCount val="156"/>
                <c:pt idx="0">
                  <c:v>77.574404696360801</c:v>
                </c:pt>
                <c:pt idx="1">
                  <c:v>77.354086758710963</c:v>
                </c:pt>
                <c:pt idx="2">
                  <c:v>77.854193180583053</c:v>
                </c:pt>
                <c:pt idx="3">
                  <c:v>78.405702652351323</c:v>
                </c:pt>
                <c:pt idx="4">
                  <c:v>77.504614812354461</c:v>
                </c:pt>
                <c:pt idx="5">
                  <c:v>62.571200331398202</c:v>
                </c:pt>
                <c:pt idx="6">
                  <c:v>66</c:v>
                </c:pt>
                <c:pt idx="7">
                  <c:v>66.3</c:v>
                </c:pt>
                <c:pt idx="8">
                  <c:v>66.900000000000006</c:v>
                </c:pt>
                <c:pt idx="9">
                  <c:v>67.8</c:v>
                </c:pt>
                <c:pt idx="10">
                  <c:v>65.3</c:v>
                </c:pt>
                <c:pt idx="11">
                  <c:v>65.599999999999994</c:v>
                </c:pt>
                <c:pt idx="12">
                  <c:v>65.3</c:v>
                </c:pt>
                <c:pt idx="13">
                  <c:v>63.7</c:v>
                </c:pt>
                <c:pt idx="14">
                  <c:v>63.3</c:v>
                </c:pt>
                <c:pt idx="15">
                  <c:v>62.4</c:v>
                </c:pt>
                <c:pt idx="16">
                  <c:v>61.8</c:v>
                </c:pt>
                <c:pt idx="17">
                  <c:v>61.3</c:v>
                </c:pt>
                <c:pt idx="18">
                  <c:v>60.3</c:v>
                </c:pt>
                <c:pt idx="19">
                  <c:v>59.2</c:v>
                </c:pt>
                <c:pt idx="20">
                  <c:v>57.7</c:v>
                </c:pt>
                <c:pt idx="21">
                  <c:v>56.8</c:v>
                </c:pt>
                <c:pt idx="22">
                  <c:v>55.8</c:v>
                </c:pt>
                <c:pt idx="23">
                  <c:v>55.4</c:v>
                </c:pt>
                <c:pt idx="24">
                  <c:v>56.6</c:v>
                </c:pt>
                <c:pt idx="25">
                  <c:v>64.599999999999994</c:v>
                </c:pt>
                <c:pt idx="26">
                  <c:v>67.8</c:v>
                </c:pt>
                <c:pt idx="27">
                  <c:v>67.5</c:v>
                </c:pt>
                <c:pt idx="28">
                  <c:v>67.900000000000006</c:v>
                </c:pt>
                <c:pt idx="29">
                  <c:v>67.900000000000006</c:v>
                </c:pt>
                <c:pt idx="30">
                  <c:v>66.3</c:v>
                </c:pt>
                <c:pt idx="31">
                  <c:v>65.099999999999994</c:v>
                </c:pt>
                <c:pt idx="32">
                  <c:v>63.7</c:v>
                </c:pt>
                <c:pt idx="33">
                  <c:v>62.7</c:v>
                </c:pt>
                <c:pt idx="34">
                  <c:v>61.5</c:v>
                </c:pt>
                <c:pt idx="35">
                  <c:v>54.3</c:v>
                </c:pt>
                <c:pt idx="36">
                  <c:v>50</c:v>
                </c:pt>
                <c:pt idx="37">
                  <c:v>48.9</c:v>
                </c:pt>
                <c:pt idx="38">
                  <c:v>47.9</c:v>
                </c:pt>
                <c:pt idx="39">
                  <c:v>47.9</c:v>
                </c:pt>
                <c:pt idx="40">
                  <c:v>47.7</c:v>
                </c:pt>
                <c:pt idx="41">
                  <c:v>48.9</c:v>
                </c:pt>
                <c:pt idx="42">
                  <c:v>49.1</c:v>
                </c:pt>
                <c:pt idx="43">
                  <c:v>49</c:v>
                </c:pt>
                <c:pt idx="44">
                  <c:v>48.8</c:v>
                </c:pt>
                <c:pt idx="45">
                  <c:v>48.603421461897355</c:v>
                </c:pt>
                <c:pt idx="46">
                  <c:v>49.222990556918731</c:v>
                </c:pt>
                <c:pt idx="47">
                  <c:v>48.753394223648478</c:v>
                </c:pt>
                <c:pt idx="48">
                  <c:v>48.321743247314608</c:v>
                </c:pt>
                <c:pt idx="49">
                  <c:v>48.092645554813856</c:v>
                </c:pt>
                <c:pt idx="50">
                  <c:v>47.491247117953471</c:v>
                </c:pt>
                <c:pt idx="51">
                  <c:v>46.983329083645991</c:v>
                </c:pt>
                <c:pt idx="52">
                  <c:v>46.999189460567855</c:v>
                </c:pt>
                <c:pt idx="53">
                  <c:v>46.753668901917827</c:v>
                </c:pt>
                <c:pt idx="54">
                  <c:v>46.167398769109077</c:v>
                </c:pt>
                <c:pt idx="55">
                  <c:v>45.806490097828679</c:v>
                </c:pt>
                <c:pt idx="56">
                  <c:v>45.45478280521457</c:v>
                </c:pt>
                <c:pt idx="57">
                  <c:v>45.570465860597437</c:v>
                </c:pt>
                <c:pt idx="58">
                  <c:v>44.532630323498672</c:v>
                </c:pt>
                <c:pt idx="59">
                  <c:v>44.61069882862116</c:v>
                </c:pt>
                <c:pt idx="60">
                  <c:v>44.463190956982388</c:v>
                </c:pt>
                <c:pt idx="61">
                  <c:v>45.067939559958184</c:v>
                </c:pt>
                <c:pt idx="62">
                  <c:v>44.544642337126817</c:v>
                </c:pt>
                <c:pt idx="63">
                  <c:v>44.101279775372156</c:v>
                </c:pt>
                <c:pt idx="64">
                  <c:v>43.673322147651007</c:v>
                </c:pt>
                <c:pt idx="65">
                  <c:v>42.763369122717997</c:v>
                </c:pt>
                <c:pt idx="66">
                  <c:v>41.933313010117509</c:v>
                </c:pt>
                <c:pt idx="67">
                  <c:v>41.42812773979864</c:v>
                </c:pt>
                <c:pt idx="68">
                  <c:v>40.958482691593055</c:v>
                </c:pt>
                <c:pt idx="69">
                  <c:v>40.757156621835037</c:v>
                </c:pt>
                <c:pt idx="70">
                  <c:v>40.379909086254273</c:v>
                </c:pt>
                <c:pt idx="71">
                  <c:v>39.832200986786134</c:v>
                </c:pt>
                <c:pt idx="72">
                  <c:v>39.447471081492722</c:v>
                </c:pt>
                <c:pt idx="73">
                  <c:v>38.913099928872228</c:v>
                </c:pt>
                <c:pt idx="74">
                  <c:v>38.381585914001512</c:v>
                </c:pt>
                <c:pt idx="75">
                  <c:v>37.611631406369312</c:v>
                </c:pt>
                <c:pt idx="76">
                  <c:v>37.157995002073129</c:v>
                </c:pt>
                <c:pt idx="77">
                  <c:v>36.591575725758709</c:v>
                </c:pt>
                <c:pt idx="78">
                  <c:v>36.273026187464119</c:v>
                </c:pt>
                <c:pt idx="79">
                  <c:v>35.555934443710115</c:v>
                </c:pt>
                <c:pt idx="80">
                  <c:v>34.897726329076086</c:v>
                </c:pt>
                <c:pt idx="81">
                  <c:v>34.485167796713029</c:v>
                </c:pt>
                <c:pt idx="82">
                  <c:v>34.284159074539382</c:v>
                </c:pt>
                <c:pt idx="83">
                  <c:v>33.9</c:v>
                </c:pt>
                <c:pt idx="84">
                  <c:v>33.6</c:v>
                </c:pt>
                <c:pt idx="85">
                  <c:v>33.5</c:v>
                </c:pt>
                <c:pt idx="86">
                  <c:v>33.200000000000003</c:v>
                </c:pt>
                <c:pt idx="87">
                  <c:v>32.5</c:v>
                </c:pt>
                <c:pt idx="88">
                  <c:v>32</c:v>
                </c:pt>
                <c:pt idx="89">
                  <c:v>32.1</c:v>
                </c:pt>
                <c:pt idx="90">
                  <c:v>31.6</c:v>
                </c:pt>
                <c:pt idx="91">
                  <c:v>31.1</c:v>
                </c:pt>
                <c:pt idx="92">
                  <c:v>30.6</c:v>
                </c:pt>
                <c:pt idx="93">
                  <c:v>30.4</c:v>
                </c:pt>
                <c:pt idx="94">
                  <c:v>30.2</c:v>
                </c:pt>
                <c:pt idx="95">
                  <c:v>30.4</c:v>
                </c:pt>
                <c:pt idx="96">
                  <c:v>30.6</c:v>
                </c:pt>
                <c:pt idx="97">
                  <c:v>31</c:v>
                </c:pt>
                <c:pt idx="98">
                  <c:v>31.4</c:v>
                </c:pt>
                <c:pt idx="99">
                  <c:v>32.200000000000003</c:v>
                </c:pt>
                <c:pt idx="100">
                  <c:v>43</c:v>
                </c:pt>
                <c:pt idx="101">
                  <c:v>45.8</c:v>
                </c:pt>
                <c:pt idx="102">
                  <c:v>45.4</c:v>
                </c:pt>
                <c:pt idx="103">
                  <c:v>45</c:v>
                </c:pt>
                <c:pt idx="104">
                  <c:v>44.9</c:v>
                </c:pt>
                <c:pt idx="105">
                  <c:v>44.9</c:v>
                </c:pt>
                <c:pt idx="106">
                  <c:v>44.9</c:v>
                </c:pt>
                <c:pt idx="107">
                  <c:v>44.6</c:v>
                </c:pt>
                <c:pt idx="108">
                  <c:v>44.3</c:v>
                </c:pt>
                <c:pt idx="109">
                  <c:v>44.1</c:v>
                </c:pt>
                <c:pt idx="110">
                  <c:v>44.1</c:v>
                </c:pt>
                <c:pt idx="111">
                  <c:v>43.9</c:v>
                </c:pt>
                <c:pt idx="112">
                  <c:v>43.5</c:v>
                </c:pt>
                <c:pt idx="113" formatCode="#,##0.0">
                  <c:v>43.4</c:v>
                </c:pt>
                <c:pt idx="114" formatCode="#,##0.0">
                  <c:v>43.4</c:v>
                </c:pt>
                <c:pt idx="115" formatCode="#,##0.0">
                  <c:v>43.1</c:v>
                </c:pt>
                <c:pt idx="116" formatCode="#,##0.0">
                  <c:v>42.9</c:v>
                </c:pt>
                <c:pt idx="117" formatCode="#,##0.0">
                  <c:v>42.9</c:v>
                </c:pt>
                <c:pt idx="118" formatCode="#,##0.0">
                  <c:v>43</c:v>
                </c:pt>
                <c:pt idx="119" formatCode="#,##0.0">
                  <c:v>42.8</c:v>
                </c:pt>
                <c:pt idx="120" formatCode="#,##0.0">
                  <c:v>42.7</c:v>
                </c:pt>
                <c:pt idx="121" formatCode="#,##0.0">
                  <c:v>42.8</c:v>
                </c:pt>
                <c:pt idx="122" formatCode="#,##0.0">
                  <c:v>42.9</c:v>
                </c:pt>
                <c:pt idx="123" formatCode="#,##0.0">
                  <c:v>42.8</c:v>
                </c:pt>
                <c:pt idx="124" formatCode="#,##0.0">
                  <c:v>42.7</c:v>
                </c:pt>
                <c:pt idx="125" formatCode="#,##0.0">
                  <c:v>43</c:v>
                </c:pt>
                <c:pt idx="126" formatCode="#,##0.0">
                  <c:v>43.1</c:v>
                </c:pt>
                <c:pt idx="127" formatCode="#,##0.0">
                  <c:v>43.2</c:v>
                </c:pt>
                <c:pt idx="128" formatCode="#,##0.0">
                  <c:v>43.911633015300566</c:v>
                </c:pt>
                <c:pt idx="129" formatCode="#,##0.0">
                  <c:v>44.414449379803351</c:v>
                </c:pt>
                <c:pt idx="130" formatCode="#,##0.0">
                  <c:v>44.692662219111419</c:v>
                </c:pt>
                <c:pt idx="131" formatCode="#,##0.0">
                  <c:v>44.816004814462232</c:v>
                </c:pt>
                <c:pt idx="132" formatCode="#,##0.0">
                  <c:v>44.873140612795062</c:v>
                </c:pt>
                <c:pt idx="133" formatCode="#,##0.0">
                  <c:v>44.947957739322334</c:v>
                </c:pt>
                <c:pt idx="134" formatCode="#,##0.0">
                  <c:v>44.972410945237904</c:v>
                </c:pt>
                <c:pt idx="135" formatCode="#,##0.0">
                  <c:v>44.919572849737506</c:v>
                </c:pt>
                <c:pt idx="136" formatCode="#,##0.0">
                  <c:v>44.932187739308674</c:v>
                </c:pt>
                <c:pt idx="137" formatCode="#,##0.0">
                  <c:v>45.080966795523466</c:v>
                </c:pt>
                <c:pt idx="138" formatCode="#,##0.0">
                  <c:v>45.128142147549916</c:v>
                </c:pt>
                <c:pt idx="139" formatCode="#,##0.0">
                  <c:v>45.138402485777803</c:v>
                </c:pt>
                <c:pt idx="140" formatCode="#,##0.0">
                  <c:v>45.276690244247334</c:v>
                </c:pt>
                <c:pt idx="141" formatCode="#,##0.0">
                  <c:v>45.535915711859879</c:v>
                </c:pt>
                <c:pt idx="142" formatCode="#,##0.0">
                  <c:v>45.637370102366418</c:v>
                </c:pt>
                <c:pt idx="143" formatCode="#,##0.0">
                  <c:v>45.7</c:v>
                </c:pt>
                <c:pt idx="144" formatCode="#,##0.0">
                  <c:v>45.9</c:v>
                </c:pt>
                <c:pt idx="145" formatCode="General">
                  <c:v>46.2</c:v>
                </c:pt>
                <c:pt idx="146" formatCode="General">
                  <c:v>46.2</c:v>
                </c:pt>
                <c:pt idx="147" formatCode="General">
                  <c:v>46.2</c:v>
                </c:pt>
                <c:pt idx="148" formatCode="General">
                  <c:v>46.6</c:v>
                </c:pt>
                <c:pt idx="149" formatCode="General">
                  <c:v>46.7</c:v>
                </c:pt>
                <c:pt idx="150" formatCode="General">
                  <c:v>46.7</c:v>
                </c:pt>
                <c:pt idx="151" formatCode="General">
                  <c:v>46.7</c:v>
                </c:pt>
                <c:pt idx="152" formatCode="General">
                  <c:v>46.9</c:v>
                </c:pt>
                <c:pt idx="153" formatCode="General">
                  <c:v>47.1</c:v>
                </c:pt>
                <c:pt idx="154">
                  <c:v>47</c:v>
                </c:pt>
                <c:pt idx="15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B-49C6-9A58-4FE5B33A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78656"/>
        <c:axId val="241080192"/>
      </c:lineChart>
      <c:dateAx>
        <c:axId val="241078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080192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241080192"/>
        <c:scaling>
          <c:orientation val="minMax"/>
          <c:max val="8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Per cent</a:t>
                </a:r>
              </a:p>
            </c:rich>
          </c:tx>
          <c:layout>
            <c:manualLayout>
              <c:xMode val="edge"/>
              <c:yMode val="edge"/>
              <c:x val="1.1375387797311285E-2"/>
              <c:y val="0.479661016949152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0786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/>
  <sheetViews>
    <sheetView zoomScale="12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190500</xdr:rowOff>
        </xdr:from>
        <xdr:to>
          <xdr:col>11</xdr:col>
          <xdr:colOff>104775</xdr:colOff>
          <xdr:row>44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0.59703</cdr:x>
      <cdr:y>0.01718</cdr:y>
    </cdr:from>
    <cdr:to>
      <cdr:x>0.72381</cdr:x>
      <cdr:y>0.08261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7731" y="50800"/>
          <a:ext cx="495055" cy="190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86333" cy="558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0.0655</cdr:x>
      <cdr:y>0.67525</cdr:y>
    </cdr:from>
    <cdr:to>
      <cdr:x>0.4305</cdr:x>
      <cdr:y>0.765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299" y="3794736"/>
          <a:ext cx="3361897" cy="504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Medibank began on 1 july 1975. A program of universal, </a:t>
          </a:r>
        </a:p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non contributory health insurance, it replaced a system of </a:t>
          </a:r>
        </a:p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government subsidised voluntary health insurance.</a:t>
          </a:r>
        </a:p>
      </cdr:txBody>
    </cdr:sp>
  </cdr:relSizeAnchor>
  <cdr:relSizeAnchor xmlns:cdr="http://schemas.openxmlformats.org/drawingml/2006/chartDrawing">
    <cdr:from>
      <cdr:x>0.13175</cdr:x>
      <cdr:y>0.55275</cdr:y>
    </cdr:from>
    <cdr:to>
      <cdr:x>0.45178</cdr:x>
      <cdr:y>0.63559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506" y="3106317"/>
          <a:ext cx="2947730" cy="465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Commonwealth medical benefits at 30% flat rate</a:t>
          </a:r>
        </a:p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restricted to those with at least basic medical cover </a:t>
          </a:r>
        </a:p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from September 1981.</a:t>
          </a:r>
        </a:p>
      </cdr:txBody>
    </cdr:sp>
  </cdr:relSizeAnchor>
  <cdr:relSizeAnchor xmlns:cdr="http://schemas.openxmlformats.org/drawingml/2006/chartDrawing">
    <cdr:from>
      <cdr:x>0.3955</cdr:x>
      <cdr:y>0.3165</cdr:y>
    </cdr:from>
    <cdr:to>
      <cdr:x>0.54686</cdr:x>
      <cdr:y>0.37309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2822" y="1778651"/>
          <a:ext cx="1394100" cy="318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Introduction of Medicare</a:t>
          </a:r>
        </a:p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from 1 February 1984.</a:t>
          </a:r>
        </a:p>
      </cdr:txBody>
    </cdr:sp>
  </cdr:relSizeAnchor>
  <cdr:relSizeAnchor xmlns:cdr="http://schemas.openxmlformats.org/drawingml/2006/chartDrawing">
    <cdr:from>
      <cdr:x>0.66575</cdr:x>
      <cdr:y>0.839</cdr:y>
    </cdr:from>
    <cdr:to>
      <cdr:x>0.83493</cdr:x>
      <cdr:y>0.89559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2007" y="4714970"/>
          <a:ext cx="1558247" cy="318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Introduction of 30% rebate </a:t>
          </a:r>
        </a:p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from 1 January 1999.</a:t>
          </a:r>
        </a:p>
      </cdr:txBody>
    </cdr:sp>
  </cdr:relSizeAnchor>
  <cdr:relSizeAnchor xmlns:cdr="http://schemas.openxmlformats.org/drawingml/2006/chartDrawing">
    <cdr:from>
      <cdr:x>0.57685</cdr:x>
      <cdr:y>0.30071</cdr:y>
    </cdr:from>
    <cdr:to>
      <cdr:x>0.7846</cdr:x>
      <cdr:y>0.36521</cdr:y>
    </cdr:to>
    <cdr:sp macro="" textlink="">
      <cdr:nvSpPr>
        <cdr:cNvPr id="41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3187" y="1689902"/>
          <a:ext cx="1913518" cy="362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Introduction of Life Time Health Cover from 1 July 2000.</a:t>
          </a:r>
        </a:p>
      </cdr:txBody>
    </cdr:sp>
  </cdr:relSizeAnchor>
  <cdr:relSizeAnchor xmlns:cdr="http://schemas.openxmlformats.org/drawingml/2006/chartDrawing">
    <cdr:from>
      <cdr:x>0.36375</cdr:x>
      <cdr:y>0.37925</cdr:y>
    </cdr:from>
    <cdr:to>
      <cdr:x>0.42975</cdr:x>
      <cdr:y>0.40925</cdr:y>
    </cdr:to>
    <cdr:sp macro="" textlink="">
      <cdr:nvSpPr>
        <cdr:cNvPr id="41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50383" y="2131290"/>
          <a:ext cx="607905" cy="1685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0.306</cdr:x>
      <cdr:y>0.41</cdr:y>
    </cdr:from>
    <cdr:to>
      <cdr:x>0.335</cdr:x>
      <cdr:y>0.549</cdr:y>
    </cdr:to>
    <cdr:sp macro="" textlink="">
      <cdr:nvSpPr>
        <cdr:cNvPr id="410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18467" y="2304098"/>
          <a:ext cx="267109" cy="7811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0.10625</cdr:x>
      <cdr:y>0.21325</cdr:y>
    </cdr:from>
    <cdr:to>
      <cdr:x>0.156</cdr:x>
      <cdr:y>0.6745</cdr:y>
    </cdr:to>
    <cdr:sp macro="" textlink="">
      <cdr:nvSpPr>
        <cdr:cNvPr id="410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78634" y="1198412"/>
          <a:ext cx="458231" cy="25921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0.68787</cdr:x>
      <cdr:y>0.77997</cdr:y>
    </cdr:from>
    <cdr:to>
      <cdr:x>0.69512</cdr:x>
      <cdr:y>0.82472</cdr:y>
    </cdr:to>
    <cdr:sp macro="" textlink="">
      <cdr:nvSpPr>
        <cdr:cNvPr id="4105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335706" y="4383220"/>
          <a:ext cx="66778" cy="2514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0.67673</cdr:x>
      <cdr:y>0.45004</cdr:y>
    </cdr:from>
    <cdr:to>
      <cdr:x>0.69398</cdr:x>
      <cdr:y>0.64579</cdr:y>
    </cdr:to>
    <cdr:sp macro="" textlink="">
      <cdr:nvSpPr>
        <cdr:cNvPr id="410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33150" y="2529096"/>
          <a:ext cx="158884" cy="11000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0.71372</cdr:x>
      <cdr:y>0.41617</cdr:y>
    </cdr:from>
    <cdr:to>
      <cdr:x>0.93297</cdr:x>
      <cdr:y>0.48742</cdr:y>
    </cdr:to>
    <cdr:sp macro="" textlink="">
      <cdr:nvSpPr>
        <cdr:cNvPr id="41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3855" y="2338759"/>
          <a:ext cx="2019440" cy="400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/>
              <a:cs typeface="Arial"/>
            </a:rPr>
            <a:t>Higher rebates for older persons from 1 April 2005</a:t>
          </a:r>
        </a:p>
      </cdr:txBody>
    </cdr:sp>
  </cdr:relSizeAnchor>
  <cdr:relSizeAnchor xmlns:cdr="http://schemas.openxmlformats.org/drawingml/2006/chartDrawing">
    <cdr:from>
      <cdr:x>0.80892</cdr:x>
      <cdr:y>0.47834</cdr:y>
    </cdr:from>
    <cdr:to>
      <cdr:x>0.82692</cdr:x>
      <cdr:y>0.59748</cdr:y>
    </cdr:to>
    <cdr:sp macro="" textlink="">
      <cdr:nvSpPr>
        <cdr:cNvPr id="4108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450666" y="2688166"/>
          <a:ext cx="165855" cy="6695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0.28956</cdr:x>
      <cdr:y>0.79473</cdr:y>
    </cdr:from>
    <cdr:to>
      <cdr:x>0.6538</cdr:x>
      <cdr:y>0.88988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2666999" y="4466168"/>
          <a:ext cx="3354918" cy="534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AU" sz="1000" b="0" i="0">
              <a:latin typeface="Arial" pitchFamily="34" charset="0"/>
              <a:ea typeface="+mn-ea"/>
              <a:cs typeface="Arial" pitchFamily="34" charset="0"/>
            </a:rPr>
            <a:t>Medicare Levy Surcharge of 1% of taxable income is introduced for higher income earners who do not take out private health insurance from 1 July 1997.</a:t>
          </a:r>
          <a:endParaRPr lang="en-AU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0.43721</cdr:x>
      <cdr:y>0.74764</cdr:y>
    </cdr:from>
    <cdr:to>
      <cdr:x>0.63312</cdr:x>
      <cdr:y>0.78531</cdr:y>
    </cdr:to>
    <cdr:sp macro="" textlink="">
      <cdr:nvSpPr>
        <cdr:cNvPr id="18" name="Straight Arrow Connector 17"/>
        <cdr:cNvSpPr/>
      </cdr:nvSpPr>
      <cdr:spPr>
        <a:xfrm xmlns:a="http://schemas.openxmlformats.org/drawingml/2006/main" rot="5400000" flipH="1" flipV="1">
          <a:off x="4823375" y="3405187"/>
          <a:ext cx="211696" cy="180446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s://www1.health.gov.au/internet/main/publishing.nsf/Content/Medicare%20Statistics-1" TargetMode="External"/><Relationship Id="rId7" Type="http://schemas.openxmlformats.org/officeDocument/2006/relationships/oleObject" Target="../embeddings/Microsoft_Word_97_-_2003_Document.doc"/><Relationship Id="rId2" Type="http://schemas.openxmlformats.org/officeDocument/2006/relationships/hyperlink" Target="https://www.apra.gov.au/publications/operations-private-health-insurers-annual-report" TargetMode="External"/><Relationship Id="rId1" Type="http://schemas.openxmlformats.org/officeDocument/2006/relationships/hyperlink" Target="https://www.apra.gov.au/publications/private-health-insurance-statistical-trend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1.health.gov.au/internet/main/publishing.nsf/Content/Medicare%20Statistics-1" TargetMode="External"/><Relationship Id="rId1" Type="http://schemas.openxmlformats.org/officeDocument/2006/relationships/hyperlink" Target="https://www.apra.gov.au/publications/private-health-insurance-quarterly-statistic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49"/>
  <sheetViews>
    <sheetView tabSelected="1" zoomScaleNormal="100" workbookViewId="0">
      <selection activeCell="F40" sqref="F40"/>
    </sheetView>
  </sheetViews>
  <sheetFormatPr defaultColWidth="9.140625" defaultRowHeight="12.75"/>
  <cols>
    <col min="1" max="1" width="12.85546875" style="27" customWidth="1"/>
    <col min="2" max="5" width="10.28515625" style="27" customWidth="1"/>
    <col min="6" max="6" width="10.140625" style="27" customWidth="1"/>
    <col min="7" max="7" width="1.85546875" style="27" customWidth="1"/>
    <col min="8" max="8" width="1.7109375" style="27" customWidth="1"/>
    <col min="9" max="11" width="8.85546875" style="27" customWidth="1"/>
    <col min="12" max="12" width="1.7109375" style="27" customWidth="1"/>
    <col min="13" max="16384" width="9.140625" style="27"/>
  </cols>
  <sheetData>
    <row r="1" spans="1:18" ht="29.25" customHeight="1">
      <c r="A1" s="44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8" ht="15.75" customHeight="1"/>
    <row r="3" spans="1:18" ht="15.75" customHeight="1"/>
    <row r="4" spans="1:18" ht="15.75" customHeight="1"/>
    <row r="5" spans="1:18" ht="15.75" customHeight="1"/>
    <row r="6" spans="1:18" ht="15.75" customHeight="1"/>
    <row r="7" spans="1:18" ht="15.75" customHeight="1">
      <c r="M7" s="30"/>
      <c r="N7" s="31"/>
    </row>
    <row r="8" spans="1:18" ht="15.75" customHeight="1">
      <c r="M8" s="30"/>
    </row>
    <row r="9" spans="1:18" ht="15.75" customHeight="1">
      <c r="M9" s="30"/>
    </row>
    <row r="10" spans="1:18" ht="15.75" customHeight="1"/>
    <row r="11" spans="1:18" ht="15.75" customHeight="1">
      <c r="O11" s="31"/>
    </row>
    <row r="12" spans="1:18" ht="15.75" customHeight="1"/>
    <row r="13" spans="1:18" ht="15.75" customHeight="1">
      <c r="R13" s="30"/>
    </row>
    <row r="14" spans="1:18" ht="15.75" customHeight="1">
      <c r="R14" s="30"/>
    </row>
    <row r="15" spans="1:18" ht="15.75" customHeight="1"/>
    <row r="16" spans="1:18" ht="15.75" customHeight="1"/>
    <row r="17" spans="1:7" ht="12.75" customHeight="1">
      <c r="A17" s="46" t="s">
        <v>40</v>
      </c>
      <c r="B17" s="47" t="s">
        <v>57</v>
      </c>
      <c r="C17" s="47" t="s">
        <v>58</v>
      </c>
      <c r="D17" s="47" t="s">
        <v>59</v>
      </c>
      <c r="E17" s="47" t="s">
        <v>60</v>
      </c>
      <c r="F17" s="47" t="s">
        <v>67</v>
      </c>
      <c r="G17" s="66"/>
    </row>
    <row r="18" spans="1:7" ht="12.75" customHeight="1">
      <c r="A18" s="48" t="s">
        <v>56</v>
      </c>
      <c r="B18" s="49"/>
      <c r="C18" s="49"/>
      <c r="D18" s="49"/>
      <c r="E18" s="49"/>
      <c r="F18" s="49"/>
      <c r="G18" s="65"/>
    </row>
    <row r="19" spans="1:7" ht="12" customHeight="1">
      <c r="A19" s="25" t="s">
        <v>41</v>
      </c>
      <c r="B19" s="26">
        <f>'7.4 Data'!B175</f>
        <v>85.9</v>
      </c>
      <c r="C19" s="26">
        <f>'7.4 Data'!B179</f>
        <v>86.1</v>
      </c>
      <c r="D19" s="26">
        <f>'7.4 Data'!B183</f>
        <v>85.8</v>
      </c>
      <c r="E19" s="27">
        <f>'7.4 Data'!B187</f>
        <v>90.4</v>
      </c>
      <c r="F19" s="68">
        <f>'7.4 Data'!B191</f>
        <v>89.6</v>
      </c>
      <c r="G19" s="64"/>
    </row>
    <row r="20" spans="1:7" ht="12" customHeight="1">
      <c r="A20" s="25" t="s">
        <v>42</v>
      </c>
      <c r="B20" s="26">
        <f>'7.4 Data'!B176</f>
        <v>85.7</v>
      </c>
      <c r="C20" s="26">
        <f>'7.4 Data'!B180</f>
        <v>85.888542000000001</v>
      </c>
      <c r="D20" s="26">
        <f>'7.4 Data'!B184</f>
        <v>85.4</v>
      </c>
      <c r="E20" s="27">
        <f>'7.4 Data'!B188</f>
        <v>88.1</v>
      </c>
      <c r="F20" s="68">
        <f>'7.4 Data'!B192</f>
        <v>88.587170154004994</v>
      </c>
    </row>
    <row r="21" spans="1:7" ht="12" customHeight="1">
      <c r="A21" s="25" t="s">
        <v>43</v>
      </c>
      <c r="B21" s="26">
        <f>'7.4 Data'!B177</f>
        <v>85.8</v>
      </c>
      <c r="C21" s="26">
        <f>'7.4 Data'!B181</f>
        <v>85.888542000000001</v>
      </c>
      <c r="D21" s="26">
        <f>'7.4 Data'!B185</f>
        <v>85.9</v>
      </c>
      <c r="E21" s="27">
        <f>'7.4 Data'!B189</f>
        <v>87.5</v>
      </c>
    </row>
    <row r="22" spans="1:7" ht="12" customHeight="1">
      <c r="A22" s="25" t="s">
        <v>44</v>
      </c>
      <c r="B22" s="26">
        <f>'7.4 Data'!B178</f>
        <v>86.8</v>
      </c>
      <c r="C22" s="26">
        <f>'7.4 Data'!B182</f>
        <v>87</v>
      </c>
      <c r="D22" s="26">
        <f>'7.4 Data'!B186</f>
        <v>92.5</v>
      </c>
      <c r="E22" s="27">
        <f>'7.4 Data'!B190</f>
        <v>88.9</v>
      </c>
    </row>
    <row r="23" spans="1:7" ht="12" customHeight="1">
      <c r="A23" s="25"/>
      <c r="B23" s="51"/>
      <c r="C23" s="51"/>
      <c r="D23" s="51"/>
    </row>
    <row r="24" spans="1:7" ht="12" customHeight="1">
      <c r="A24" s="25" t="s">
        <v>23</v>
      </c>
      <c r="B24" s="26">
        <f>'7.4 Data'!C178</f>
        <v>86.050000000000011</v>
      </c>
      <c r="C24" s="26">
        <f>'7.4 Data'!C182</f>
        <v>86.219270999999992</v>
      </c>
      <c r="D24" s="26">
        <f>'7.4 Data'!C186</f>
        <v>87.535968999999994</v>
      </c>
      <c r="E24" s="26">
        <f>'7.4 Data'!C190</f>
        <v>88.8</v>
      </c>
    </row>
    <row r="25" spans="1:7" ht="12" customHeight="1">
      <c r="A25" s="32"/>
      <c r="B25" s="33"/>
      <c r="C25" s="33"/>
      <c r="D25" s="33"/>
    </row>
    <row r="26" spans="1:7" ht="12.75" customHeight="1">
      <c r="A26" s="48" t="s">
        <v>45</v>
      </c>
      <c r="B26" s="49"/>
      <c r="C26" s="49"/>
      <c r="D26" s="49"/>
      <c r="E26" s="49"/>
      <c r="F26" s="49"/>
      <c r="G26" s="65"/>
    </row>
    <row r="27" spans="1:7" ht="12" customHeight="1">
      <c r="A27" s="25" t="s">
        <v>41</v>
      </c>
      <c r="B27" s="50">
        <f>'7.4 Data'!D175</f>
        <v>45.8</v>
      </c>
      <c r="C27" s="50">
        <f>'7.4 Data'!D179</f>
        <v>44.8</v>
      </c>
      <c r="D27" s="50">
        <f>'7.4 Data'!D183</f>
        <v>44.1</v>
      </c>
      <c r="E27" s="50">
        <f>'7.4 Data'!D187</f>
        <v>44</v>
      </c>
      <c r="F27" s="50">
        <f>'7.4 Data'!D191</f>
        <v>44.7</v>
      </c>
      <c r="G27" s="50"/>
    </row>
    <row r="28" spans="1:7" ht="12" customHeight="1">
      <c r="A28" s="25" t="s">
        <v>42</v>
      </c>
      <c r="B28" s="50">
        <f>'7.4 Data'!D176</f>
        <v>45.6</v>
      </c>
      <c r="C28" s="50">
        <f>'7.4 Data'!D180</f>
        <v>44.6</v>
      </c>
      <c r="D28" s="50">
        <f>'7.4 Data'!D184</f>
        <v>44</v>
      </c>
      <c r="E28" s="50">
        <f>'7.4 Data'!D188</f>
        <v>44.1</v>
      </c>
      <c r="F28" s="50">
        <f>'7.4 Data'!D192</f>
        <v>44.9</v>
      </c>
    </row>
    <row r="29" spans="1:7" ht="12" customHeight="1">
      <c r="A29" s="25" t="s">
        <v>43</v>
      </c>
      <c r="B29" s="50">
        <f>'7.4 Data'!D177</f>
        <v>45.5</v>
      </c>
      <c r="C29" s="50">
        <f>'7.4 Data'!D181</f>
        <v>44.5</v>
      </c>
      <c r="D29" s="50">
        <f>'7.4 Data'!D185</f>
        <v>43.8</v>
      </c>
      <c r="E29" s="50">
        <f>'7.4 Data'!D189</f>
        <v>44.4</v>
      </c>
      <c r="F29" s="50">
        <f>'7.4 Data'!D193</f>
        <v>45.1</v>
      </c>
    </row>
    <row r="30" spans="1:7" ht="12" customHeight="1">
      <c r="A30" s="25" t="s">
        <v>44</v>
      </c>
      <c r="B30" s="50">
        <f>'7.4 Data'!D178</f>
        <v>45.1</v>
      </c>
      <c r="C30" s="50">
        <f>'7.4 Data'!D182</f>
        <v>44.2</v>
      </c>
      <c r="D30" s="50">
        <f>'7.4 Data'!D186</f>
        <v>43.6</v>
      </c>
      <c r="E30" s="50">
        <f>'7.4 Data'!D190</f>
        <v>44.5</v>
      </c>
    </row>
    <row r="31" spans="1:7" ht="12" customHeight="1" thickBot="1">
      <c r="A31" s="42"/>
      <c r="B31" s="43"/>
      <c r="C31" s="43"/>
      <c r="D31" s="43"/>
      <c r="E31" s="43"/>
      <c r="F31" s="43"/>
    </row>
    <row r="32" spans="1:7" ht="12" customHeight="1"/>
    <row r="33" spans="1:11" ht="12" customHeight="1">
      <c r="A33" s="34" t="s">
        <v>55</v>
      </c>
    </row>
    <row r="34" spans="1:11" ht="12" customHeight="1">
      <c r="A34"/>
      <c r="B34"/>
      <c r="C34" s="35"/>
    </row>
    <row r="35" spans="1:11" ht="12" customHeight="1">
      <c r="A35" s="38" t="s">
        <v>46</v>
      </c>
      <c r="B35"/>
      <c r="C35"/>
      <c r="D35"/>
      <c r="E35"/>
    </row>
    <row r="36" spans="1:11" ht="12" customHeight="1">
      <c r="A36" s="40" t="s">
        <v>64</v>
      </c>
      <c r="B36" s="41"/>
    </row>
    <row r="37" spans="1:11" ht="12" customHeight="1">
      <c r="A37" s="40" t="s">
        <v>53</v>
      </c>
      <c r="B37" s="41"/>
    </row>
    <row r="38" spans="1:11" ht="12" customHeight="1">
      <c r="A38" s="36"/>
    </row>
    <row r="39" spans="1:11" ht="12" customHeight="1">
      <c r="A39" s="39" t="s">
        <v>51</v>
      </c>
    </row>
    <row r="40" spans="1:11" ht="12" customHeight="1">
      <c r="A40" s="40" t="s">
        <v>54</v>
      </c>
    </row>
    <row r="41" spans="1:11" ht="12" customHeight="1"/>
    <row r="46" spans="1:11">
      <c r="I46" s="37" t="s">
        <v>65</v>
      </c>
    </row>
    <row r="47" spans="1:11" ht="21.75" customHeight="1">
      <c r="I47" s="70" t="str">
        <f>'7.4 Data'!B197</f>
        <v xml:space="preserve">Bulk billing data: June 2022   </v>
      </c>
      <c r="J47" s="70"/>
      <c r="K47" s="70"/>
    </row>
    <row r="48" spans="1:11">
      <c r="I48" s="69" t="str">
        <f>'7.4 Data'!B198</f>
        <v>Private health insurance data: 25 May 2022</v>
      </c>
      <c r="J48" s="69"/>
      <c r="K48" s="69"/>
    </row>
    <row r="49" spans="9:11">
      <c r="I49" s="69"/>
      <c r="J49" s="69"/>
      <c r="K49" s="69"/>
    </row>
  </sheetData>
  <mergeCells count="2">
    <mergeCell ref="I48:K49"/>
    <mergeCell ref="I47:K47"/>
  </mergeCells>
  <hyperlinks>
    <hyperlink ref="A37" r:id="rId1" xr:uid="{00000000-0004-0000-0000-000001000000}"/>
    <hyperlink ref="A40" r:id="rId2" xr:uid="{00000000-0004-0000-0000-000002000000}"/>
    <hyperlink ref="A36" r:id="rId3" xr:uid="{0F1010C9-E1D1-4A45-BCD6-9C8B7AC762F9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82" orientation="portrait" r:id="rId4"/>
  <headerFooter alignWithMargins="0">
    <oddFooter>&amp;L&amp;"Times New Roman,Regular"&amp;12 38&amp;R&amp;"Times New Roman,Italic"&amp;12Monthly statistical bulletin</oddFooter>
  </headerFooter>
  <rowBreaks count="1" manualBreakCount="1">
    <brk id="50" max="11" man="1"/>
  </rowBreaks>
  <drawing r:id="rId5"/>
  <legacyDrawing r:id="rId6"/>
  <oleObjects>
    <mc:AlternateContent xmlns:mc="http://schemas.openxmlformats.org/markup-compatibility/2006">
      <mc:Choice Requires="x14">
        <oleObject progId="Word.Document.8" shapeId="4097" r:id="rId7">
          <objectPr defaultSize="0" autoPict="0" r:id="rId8">
            <anchor moveWithCells="1">
              <from>
                <xdr:col>7</xdr:col>
                <xdr:colOff>9525</xdr:colOff>
                <xdr:row>15</xdr:row>
                <xdr:rowOff>190500</xdr:rowOff>
              </from>
              <to>
                <xdr:col>11</xdr:col>
                <xdr:colOff>104775</xdr:colOff>
                <xdr:row>44</xdr:row>
                <xdr:rowOff>0</xdr:rowOff>
              </to>
            </anchor>
          </objectPr>
        </oleObject>
      </mc:Choice>
      <mc:Fallback>
        <oleObject progId="Word.Document.8" shapeId="4097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208"/>
  <sheetViews>
    <sheetView workbookViewId="0">
      <pane ySplit="5" topLeftCell="A167" activePane="bottomLeft" state="frozen"/>
      <selection pane="bottomLeft" activeCell="E195" sqref="E195"/>
    </sheetView>
  </sheetViews>
  <sheetFormatPr defaultColWidth="9.140625" defaultRowHeight="12"/>
  <cols>
    <col min="1" max="1" width="9.140625" style="5"/>
    <col min="2" max="2" width="13.7109375" style="5" customWidth="1"/>
    <col min="3" max="3" width="17.7109375" style="5" customWidth="1"/>
    <col min="4" max="4" width="25.140625" style="5" customWidth="1"/>
    <col min="5" max="5" width="15" style="5" customWidth="1"/>
    <col min="6" max="6" width="11.7109375" style="5" bestFit="1" customWidth="1"/>
    <col min="7" max="16384" width="9.140625" style="5"/>
  </cols>
  <sheetData>
    <row r="1" spans="1:6" ht="17.25" customHeight="1">
      <c r="A1" s="4" t="s">
        <v>0</v>
      </c>
      <c r="B1" s="4"/>
      <c r="C1" s="4"/>
    </row>
    <row r="2" spans="1:6" ht="14.25" customHeight="1"/>
    <row r="3" spans="1:6" s="6" customFormat="1"/>
    <row r="4" spans="1:6" s="18" customFormat="1" ht="30" customHeight="1">
      <c r="B4" s="71" t="s">
        <v>25</v>
      </c>
      <c r="C4" s="71"/>
      <c r="D4" s="28" t="s">
        <v>52</v>
      </c>
    </row>
    <row r="5" spans="1:6" s="18" customFormat="1" ht="15">
      <c r="B5" s="20" t="s">
        <v>24</v>
      </c>
      <c r="C5" s="20" t="s">
        <v>23</v>
      </c>
      <c r="D5" s="20" t="s">
        <v>24</v>
      </c>
      <c r="E5" s="19"/>
    </row>
    <row r="6" spans="1:6" s="6" customFormat="1" ht="12.75">
      <c r="A6" s="7">
        <v>26114</v>
      </c>
      <c r="B6" s="7"/>
      <c r="C6" s="7"/>
      <c r="D6" s="8">
        <v>77.574404696360801</v>
      </c>
      <c r="E6" s="9"/>
      <c r="F6" s="10"/>
    </row>
    <row r="7" spans="1:6" s="6" customFormat="1" ht="12.75">
      <c r="A7" s="7">
        <v>26480</v>
      </c>
      <c r="B7" s="7"/>
      <c r="C7" s="7"/>
      <c r="D7" s="8">
        <v>77.354086758710963</v>
      </c>
      <c r="E7" s="9"/>
      <c r="F7" s="10"/>
    </row>
    <row r="8" spans="1:6" s="6" customFormat="1" ht="12.75">
      <c r="A8" s="7">
        <v>26845</v>
      </c>
      <c r="B8" s="7"/>
      <c r="C8" s="7"/>
      <c r="D8" s="8">
        <v>77.854193180583053</v>
      </c>
      <c r="E8" s="9"/>
      <c r="F8" s="10"/>
    </row>
    <row r="9" spans="1:6" s="6" customFormat="1" ht="12.75">
      <c r="A9" s="7">
        <v>27210</v>
      </c>
      <c r="B9" s="7"/>
      <c r="C9" s="7"/>
      <c r="D9" s="8">
        <v>78.405702652351323</v>
      </c>
      <c r="E9" s="9"/>
      <c r="F9" s="10"/>
    </row>
    <row r="10" spans="1:6" s="6" customFormat="1" ht="12.75">
      <c r="A10" s="7">
        <v>27575</v>
      </c>
      <c r="B10" s="7"/>
      <c r="C10" s="7"/>
      <c r="D10" s="8">
        <v>77.504614812354461</v>
      </c>
      <c r="E10" s="9"/>
      <c r="F10" s="10"/>
    </row>
    <row r="11" spans="1:6" s="6" customFormat="1" ht="12.75">
      <c r="A11" s="7">
        <v>27941</v>
      </c>
      <c r="B11" s="7"/>
      <c r="C11" s="7"/>
      <c r="D11" s="8">
        <v>62.571200331398202</v>
      </c>
      <c r="E11" s="9"/>
      <c r="F11" s="10"/>
    </row>
    <row r="12" spans="1:6" s="6" customFormat="1" ht="12.75">
      <c r="A12" s="7">
        <v>28095</v>
      </c>
      <c r="B12" s="7"/>
      <c r="C12" s="7"/>
      <c r="D12" s="8">
        <v>66</v>
      </c>
      <c r="E12" s="9"/>
      <c r="F12" s="11"/>
    </row>
    <row r="13" spans="1:6" s="6" customFormat="1" ht="12.75">
      <c r="A13" s="7">
        <v>28185</v>
      </c>
      <c r="B13" s="7"/>
      <c r="C13" s="7"/>
      <c r="D13" s="8">
        <v>66.3</v>
      </c>
      <c r="E13" s="9"/>
      <c r="F13" s="11"/>
    </row>
    <row r="14" spans="1:6" s="6" customFormat="1" ht="12.75">
      <c r="A14" s="7">
        <v>28277</v>
      </c>
      <c r="B14" s="7"/>
      <c r="C14" s="7"/>
      <c r="D14" s="8">
        <v>66.900000000000006</v>
      </c>
      <c r="E14" s="9"/>
      <c r="F14" s="11"/>
    </row>
    <row r="15" spans="1:6" s="6" customFormat="1" ht="12.75">
      <c r="A15" s="7">
        <v>28369</v>
      </c>
      <c r="B15" s="7"/>
      <c r="C15" s="7"/>
      <c r="D15" s="8">
        <v>67.8</v>
      </c>
      <c r="E15" s="9"/>
      <c r="F15" s="11"/>
    </row>
    <row r="16" spans="1:6" s="6" customFormat="1" ht="12.75">
      <c r="A16" s="7">
        <v>28460</v>
      </c>
      <c r="B16" s="7"/>
      <c r="C16" s="7"/>
      <c r="D16" s="8">
        <v>65.3</v>
      </c>
      <c r="E16" s="9"/>
      <c r="F16" s="11"/>
    </row>
    <row r="17" spans="1:6" s="6" customFormat="1" ht="12.75">
      <c r="A17" s="7">
        <v>28550</v>
      </c>
      <c r="B17" s="7"/>
      <c r="C17" s="7"/>
      <c r="D17" s="8">
        <v>65.599999999999994</v>
      </c>
      <c r="E17" s="9"/>
      <c r="F17" s="11"/>
    </row>
    <row r="18" spans="1:6" s="6" customFormat="1" ht="12.75">
      <c r="A18" s="7">
        <v>28642</v>
      </c>
      <c r="B18" s="7"/>
      <c r="C18" s="7"/>
      <c r="D18" s="8">
        <v>65.3</v>
      </c>
      <c r="E18" s="9"/>
      <c r="F18" s="11"/>
    </row>
    <row r="19" spans="1:6" s="6" customFormat="1" ht="12.75">
      <c r="A19" s="7">
        <v>28734</v>
      </c>
      <c r="B19" s="7"/>
      <c r="C19" s="7"/>
      <c r="D19" s="8">
        <v>63.7</v>
      </c>
      <c r="E19" s="9"/>
      <c r="F19" s="11"/>
    </row>
    <row r="20" spans="1:6" s="6" customFormat="1" ht="12.75">
      <c r="A20" s="7">
        <v>28825</v>
      </c>
      <c r="B20" s="7"/>
      <c r="C20" s="7"/>
      <c r="D20" s="8">
        <v>63.3</v>
      </c>
      <c r="E20" s="9"/>
      <c r="F20" s="11"/>
    </row>
    <row r="21" spans="1:6" s="6" customFormat="1" ht="12.75">
      <c r="A21" s="7">
        <v>28915</v>
      </c>
      <c r="B21" s="7"/>
      <c r="C21" s="7"/>
      <c r="D21" s="8">
        <v>62.4</v>
      </c>
      <c r="E21" s="9"/>
      <c r="F21" s="11"/>
    </row>
    <row r="22" spans="1:6" s="6" customFormat="1" ht="12.75">
      <c r="A22" s="7">
        <v>29007</v>
      </c>
      <c r="B22" s="7"/>
      <c r="C22" s="7"/>
      <c r="D22" s="8">
        <v>61.8</v>
      </c>
      <c r="E22" s="9"/>
      <c r="F22" s="11"/>
    </row>
    <row r="23" spans="1:6" s="6" customFormat="1" ht="12.75">
      <c r="A23" s="7">
        <v>29099</v>
      </c>
      <c r="B23" s="7"/>
      <c r="C23" s="7"/>
      <c r="D23" s="8">
        <v>61.3</v>
      </c>
      <c r="E23" s="9"/>
      <c r="F23" s="11"/>
    </row>
    <row r="24" spans="1:6" s="6" customFormat="1" ht="12.75">
      <c r="A24" s="7">
        <v>29190</v>
      </c>
      <c r="B24" s="7"/>
      <c r="C24" s="7"/>
      <c r="D24" s="8">
        <v>60.3</v>
      </c>
      <c r="E24" s="9"/>
      <c r="F24" s="11"/>
    </row>
    <row r="25" spans="1:6" s="6" customFormat="1" ht="12.75">
      <c r="A25" s="7">
        <v>29281</v>
      </c>
      <c r="B25" s="7"/>
      <c r="C25" s="7"/>
      <c r="D25" s="8">
        <v>59.2</v>
      </c>
      <c r="E25" s="9"/>
      <c r="F25" s="11"/>
    </row>
    <row r="26" spans="1:6" s="6" customFormat="1" ht="12.75">
      <c r="A26" s="7">
        <v>29373</v>
      </c>
      <c r="B26" s="7"/>
      <c r="C26" s="7"/>
      <c r="D26" s="8">
        <v>57.7</v>
      </c>
      <c r="E26" s="9"/>
      <c r="F26" s="11"/>
    </row>
    <row r="27" spans="1:6" s="6" customFormat="1" ht="12.75">
      <c r="A27" s="7">
        <v>29465</v>
      </c>
      <c r="B27" s="7"/>
      <c r="C27" s="7"/>
      <c r="D27" s="8">
        <v>56.8</v>
      </c>
      <c r="E27" s="9"/>
      <c r="F27" s="11"/>
    </row>
    <row r="28" spans="1:6" s="6" customFormat="1" ht="12.75">
      <c r="A28" s="7">
        <v>29556</v>
      </c>
      <c r="B28" s="7"/>
      <c r="C28" s="7"/>
      <c r="D28" s="8">
        <v>55.8</v>
      </c>
      <c r="E28" s="9"/>
      <c r="F28" s="11"/>
    </row>
    <row r="29" spans="1:6" s="6" customFormat="1" ht="12.75">
      <c r="A29" s="7">
        <v>29646</v>
      </c>
      <c r="B29" s="7"/>
      <c r="C29" s="7"/>
      <c r="D29" s="8">
        <v>55.4</v>
      </c>
      <c r="E29" s="9"/>
      <c r="F29" s="11"/>
    </row>
    <row r="30" spans="1:6" s="6" customFormat="1" ht="12.75">
      <c r="A30" s="7">
        <v>29738</v>
      </c>
      <c r="B30" s="7"/>
      <c r="C30" s="7"/>
      <c r="D30" s="8">
        <v>56.6</v>
      </c>
      <c r="E30" s="9"/>
      <c r="F30" s="11"/>
    </row>
    <row r="31" spans="1:6" s="6" customFormat="1" ht="12.75">
      <c r="A31" s="7">
        <v>29830</v>
      </c>
      <c r="B31" s="7"/>
      <c r="C31" s="7"/>
      <c r="D31" s="8">
        <v>64.599999999999994</v>
      </c>
      <c r="E31" s="9"/>
      <c r="F31" s="11"/>
    </row>
    <row r="32" spans="1:6" s="6" customFormat="1" ht="12.75">
      <c r="A32" s="7">
        <v>29921</v>
      </c>
      <c r="B32" s="7"/>
      <c r="C32" s="7"/>
      <c r="D32" s="8">
        <v>67.8</v>
      </c>
      <c r="E32" s="9"/>
      <c r="F32" s="11"/>
    </row>
    <row r="33" spans="1:6" s="6" customFormat="1" ht="12.75">
      <c r="A33" s="7">
        <v>30011</v>
      </c>
      <c r="B33" s="7"/>
      <c r="C33" s="7"/>
      <c r="D33" s="8">
        <v>67.5</v>
      </c>
      <c r="E33" s="9"/>
      <c r="F33" s="11"/>
    </row>
    <row r="34" spans="1:6" s="6" customFormat="1" ht="12.75">
      <c r="A34" s="7">
        <v>30103</v>
      </c>
      <c r="B34" s="7"/>
      <c r="C34" s="7"/>
      <c r="D34" s="8">
        <v>67.900000000000006</v>
      </c>
      <c r="E34" s="9"/>
      <c r="F34" s="11"/>
    </row>
    <row r="35" spans="1:6" s="6" customFormat="1" ht="12.75">
      <c r="A35" s="7">
        <v>30195</v>
      </c>
      <c r="B35" s="7"/>
      <c r="C35" s="7"/>
      <c r="D35" s="8">
        <v>67.900000000000006</v>
      </c>
      <c r="E35" s="9"/>
      <c r="F35" s="11"/>
    </row>
    <row r="36" spans="1:6" s="6" customFormat="1" ht="12.75">
      <c r="A36" s="7">
        <v>30286</v>
      </c>
      <c r="B36" s="7"/>
      <c r="C36" s="12"/>
      <c r="D36" s="8">
        <v>66.3</v>
      </c>
      <c r="E36" s="9"/>
      <c r="F36" s="11"/>
    </row>
    <row r="37" spans="1:6" s="6" customFormat="1" ht="12.75">
      <c r="A37" s="7">
        <v>30376</v>
      </c>
      <c r="B37" s="7"/>
      <c r="C37" s="12"/>
      <c r="D37" s="8">
        <v>65.099999999999994</v>
      </c>
      <c r="E37" s="9"/>
      <c r="F37" s="11"/>
    </row>
    <row r="38" spans="1:6" s="6" customFormat="1" ht="12.75">
      <c r="A38" s="7">
        <v>30468</v>
      </c>
      <c r="B38" s="7"/>
      <c r="C38" s="12"/>
      <c r="D38" s="8">
        <v>63.7</v>
      </c>
      <c r="E38" s="9"/>
      <c r="F38" s="11"/>
    </row>
    <row r="39" spans="1:6" s="6" customFormat="1" ht="12.75">
      <c r="A39" s="7">
        <v>30560</v>
      </c>
      <c r="B39" s="7"/>
      <c r="C39" s="12"/>
      <c r="D39" s="8">
        <v>62.7</v>
      </c>
      <c r="E39" s="9"/>
      <c r="F39" s="11"/>
    </row>
    <row r="40" spans="1:6" s="6" customFormat="1" ht="12.75">
      <c r="A40" s="7">
        <v>30651</v>
      </c>
      <c r="B40" s="7"/>
      <c r="C40" s="12"/>
      <c r="D40" s="8">
        <v>61.5</v>
      </c>
      <c r="E40" s="9"/>
      <c r="F40" s="11"/>
    </row>
    <row r="41" spans="1:6" s="6" customFormat="1" ht="12.75">
      <c r="A41" s="7">
        <v>30742</v>
      </c>
      <c r="B41" s="7"/>
      <c r="C41" s="12"/>
      <c r="D41" s="8">
        <v>54.3</v>
      </c>
      <c r="E41" s="9"/>
      <c r="F41" s="11"/>
    </row>
    <row r="42" spans="1:6" s="6" customFormat="1" ht="12.75">
      <c r="A42" s="7">
        <v>30834</v>
      </c>
      <c r="B42" s="7"/>
      <c r="C42" s="12"/>
      <c r="D42" s="8">
        <v>50</v>
      </c>
      <c r="E42" s="9"/>
      <c r="F42" s="11"/>
    </row>
    <row r="43" spans="1:6" s="6" customFormat="1" ht="12.75">
      <c r="A43" s="7">
        <v>30926</v>
      </c>
      <c r="B43" s="12">
        <v>51.4</v>
      </c>
      <c r="C43" s="12"/>
      <c r="D43" s="8">
        <v>48.9</v>
      </c>
      <c r="E43" s="9"/>
      <c r="F43" s="11"/>
    </row>
    <row r="44" spans="1:6" s="6" customFormat="1" ht="12.75">
      <c r="A44" s="7">
        <v>31017</v>
      </c>
      <c r="B44" s="12">
        <v>51.4</v>
      </c>
      <c r="C44" s="12"/>
      <c r="D44" s="8">
        <v>47.9</v>
      </c>
      <c r="E44" s="9"/>
      <c r="F44" s="11"/>
    </row>
    <row r="45" spans="1:6" s="6" customFormat="1" ht="12.75">
      <c r="A45" s="7">
        <v>31107</v>
      </c>
      <c r="B45" s="12">
        <v>54.1</v>
      </c>
      <c r="C45" s="12"/>
      <c r="D45" s="8">
        <v>47.9</v>
      </c>
      <c r="E45" s="9"/>
      <c r="F45" s="11"/>
    </row>
    <row r="46" spans="1:6" s="6" customFormat="1" ht="12.75">
      <c r="A46" s="7">
        <v>31199</v>
      </c>
      <c r="B46" s="12">
        <v>53.3</v>
      </c>
      <c r="C46" s="12">
        <f t="shared" ref="C46:C109" si="0">IF(OR(B46=0,B46="",E46=0,E46=""),"",AVERAGE(B43:B46))</f>
        <v>52.55</v>
      </c>
      <c r="D46" s="8">
        <v>47.7</v>
      </c>
      <c r="E46" s="9" t="s">
        <v>1</v>
      </c>
      <c r="F46" s="11"/>
    </row>
    <row r="47" spans="1:6" s="6" customFormat="1" ht="12.75">
      <c r="A47" s="7">
        <v>31291</v>
      </c>
      <c r="B47" s="12">
        <v>54.4</v>
      </c>
      <c r="C47" s="12" t="str">
        <f t="shared" si="0"/>
        <v/>
      </c>
      <c r="D47" s="8">
        <v>48.9</v>
      </c>
      <c r="E47" s="9"/>
      <c r="F47" s="11"/>
    </row>
    <row r="48" spans="1:6" s="6" customFormat="1" ht="12.75">
      <c r="A48" s="7">
        <v>31382</v>
      </c>
      <c r="B48" s="12">
        <v>55</v>
      </c>
      <c r="C48" s="12" t="str">
        <f t="shared" si="0"/>
        <v/>
      </c>
      <c r="D48" s="8">
        <v>49.1</v>
      </c>
      <c r="E48" s="9"/>
      <c r="F48" s="11"/>
    </row>
    <row r="49" spans="1:6" s="6" customFormat="1" ht="12.75">
      <c r="A49" s="7">
        <v>31472</v>
      </c>
      <c r="B49" s="12">
        <v>57.8</v>
      </c>
      <c r="C49" s="12" t="str">
        <f t="shared" si="0"/>
        <v/>
      </c>
      <c r="D49" s="8">
        <v>49</v>
      </c>
      <c r="E49" s="9"/>
      <c r="F49" s="11"/>
    </row>
    <row r="50" spans="1:6" ht="12.75">
      <c r="A50" s="7">
        <v>31564</v>
      </c>
      <c r="B50" s="12">
        <v>56</v>
      </c>
      <c r="C50" s="12">
        <f t="shared" si="0"/>
        <v>55.8</v>
      </c>
      <c r="D50" s="8">
        <v>48.8</v>
      </c>
      <c r="E50" s="13" t="s">
        <v>2</v>
      </c>
      <c r="F50" s="11"/>
    </row>
    <row r="51" spans="1:6" ht="12.75">
      <c r="A51" s="7">
        <v>31656</v>
      </c>
      <c r="B51" s="12">
        <v>59.3</v>
      </c>
      <c r="C51" s="12" t="str">
        <f t="shared" si="0"/>
        <v/>
      </c>
      <c r="D51" s="14">
        <v>48.603421461897355</v>
      </c>
      <c r="E51" s="13"/>
      <c r="F51" s="15"/>
    </row>
    <row r="52" spans="1:6" ht="12.75">
      <c r="A52" s="7">
        <v>31747</v>
      </c>
      <c r="B52" s="12">
        <v>58.9</v>
      </c>
      <c r="C52" s="12" t="str">
        <f t="shared" si="0"/>
        <v/>
      </c>
      <c r="D52" s="2">
        <v>49.222990556918731</v>
      </c>
      <c r="E52" s="13"/>
      <c r="F52" s="16"/>
    </row>
    <row r="53" spans="1:6" ht="12.75">
      <c r="A53" s="7">
        <v>31837</v>
      </c>
      <c r="B53" s="12">
        <v>60.9</v>
      </c>
      <c r="C53" s="12" t="str">
        <f t="shared" si="0"/>
        <v/>
      </c>
      <c r="D53" s="2">
        <v>48.753394223648478</v>
      </c>
      <c r="E53" s="13"/>
      <c r="F53" s="16"/>
    </row>
    <row r="54" spans="1:6" ht="12.75">
      <c r="A54" s="7">
        <v>31929</v>
      </c>
      <c r="B54" s="12">
        <v>61.3</v>
      </c>
      <c r="C54" s="12">
        <f t="shared" si="0"/>
        <v>60.099999999999994</v>
      </c>
      <c r="D54" s="2">
        <v>48.321743247314608</v>
      </c>
      <c r="E54" s="13" t="s">
        <v>3</v>
      </c>
      <c r="F54" s="16"/>
    </row>
    <row r="55" spans="1:6" ht="12.75">
      <c r="A55" s="7">
        <v>32021</v>
      </c>
      <c r="B55" s="12">
        <v>61.2</v>
      </c>
      <c r="C55" s="12" t="str">
        <f t="shared" si="0"/>
        <v/>
      </c>
      <c r="D55" s="2">
        <v>48.092645554813856</v>
      </c>
      <c r="E55" s="13"/>
      <c r="F55" s="16"/>
    </row>
    <row r="56" spans="1:6" ht="12.75">
      <c r="A56" s="7">
        <v>32112</v>
      </c>
      <c r="B56" s="12">
        <v>61</v>
      </c>
      <c r="C56" s="12" t="str">
        <f t="shared" si="0"/>
        <v/>
      </c>
      <c r="D56" s="2">
        <v>47.491247117953471</v>
      </c>
      <c r="E56" s="13"/>
      <c r="F56" s="16"/>
    </row>
    <row r="57" spans="1:6" ht="12.75">
      <c r="A57" s="7">
        <v>32203</v>
      </c>
      <c r="B57" s="12">
        <v>63.5</v>
      </c>
      <c r="C57" s="12" t="str">
        <f t="shared" si="0"/>
        <v/>
      </c>
      <c r="D57" s="2">
        <v>46.983329083645991</v>
      </c>
      <c r="E57" s="13"/>
      <c r="F57" s="16"/>
    </row>
    <row r="58" spans="1:6" ht="12.75">
      <c r="A58" s="7">
        <v>32295</v>
      </c>
      <c r="B58" s="12">
        <v>62.4</v>
      </c>
      <c r="C58" s="12">
        <f t="shared" si="0"/>
        <v>62.024999999999999</v>
      </c>
      <c r="D58" s="2">
        <v>46.999189460567855</v>
      </c>
      <c r="E58" s="13" t="s">
        <v>4</v>
      </c>
      <c r="F58" s="16"/>
    </row>
    <row r="59" spans="1:6" ht="12.75">
      <c r="A59" s="7">
        <v>32387</v>
      </c>
      <c r="B59" s="12">
        <v>63.8</v>
      </c>
      <c r="C59" s="12" t="str">
        <f t="shared" si="0"/>
        <v/>
      </c>
      <c r="D59" s="2">
        <v>46.753668901917827</v>
      </c>
      <c r="E59" s="13"/>
      <c r="F59" s="16"/>
    </row>
    <row r="60" spans="1:6" ht="12.75">
      <c r="A60" s="7">
        <v>32478</v>
      </c>
      <c r="B60" s="12">
        <v>64</v>
      </c>
      <c r="C60" s="12" t="str">
        <f t="shared" si="0"/>
        <v/>
      </c>
      <c r="D60" s="2">
        <v>46.167398769109077</v>
      </c>
      <c r="E60" s="13"/>
      <c r="F60" s="16"/>
    </row>
    <row r="61" spans="1:6" ht="12.75">
      <c r="A61" s="7">
        <v>32568</v>
      </c>
      <c r="B61" s="12">
        <v>65</v>
      </c>
      <c r="C61" s="12" t="str">
        <f t="shared" si="0"/>
        <v/>
      </c>
      <c r="D61" s="2">
        <v>45.806490097828679</v>
      </c>
      <c r="E61" s="13"/>
      <c r="F61" s="16"/>
    </row>
    <row r="62" spans="1:6" ht="12.75">
      <c r="A62" s="7">
        <v>32660</v>
      </c>
      <c r="B62" s="12">
        <v>65.8</v>
      </c>
      <c r="C62" s="12">
        <f t="shared" si="0"/>
        <v>64.650000000000006</v>
      </c>
      <c r="D62" s="2">
        <v>45.45478280521457</v>
      </c>
      <c r="E62" s="13" t="s">
        <v>5</v>
      </c>
      <c r="F62" s="16"/>
    </row>
    <row r="63" spans="1:6" ht="12.75">
      <c r="A63" s="7">
        <v>32752</v>
      </c>
      <c r="B63" s="12">
        <v>67</v>
      </c>
      <c r="C63" s="12" t="str">
        <f t="shared" si="0"/>
        <v/>
      </c>
      <c r="D63" s="2">
        <v>45.570465860597437</v>
      </c>
      <c r="E63" s="13"/>
      <c r="F63" s="16"/>
    </row>
    <row r="64" spans="1:6" ht="12.75">
      <c r="A64" s="7">
        <v>32843</v>
      </c>
      <c r="B64" s="12">
        <v>66</v>
      </c>
      <c r="C64" s="12" t="str">
        <f t="shared" si="0"/>
        <v/>
      </c>
      <c r="D64" s="2">
        <v>44.532630323498672</v>
      </c>
      <c r="E64" s="13"/>
      <c r="F64" s="16"/>
    </row>
    <row r="65" spans="1:6" ht="12.75">
      <c r="A65" s="7">
        <v>32933</v>
      </c>
      <c r="B65" s="12">
        <v>67.7</v>
      </c>
      <c r="C65" s="12" t="str">
        <f t="shared" si="0"/>
        <v/>
      </c>
      <c r="D65" s="2">
        <v>44.61069882862116</v>
      </c>
      <c r="E65" s="13"/>
      <c r="F65" s="16"/>
    </row>
    <row r="66" spans="1:6" ht="12.75">
      <c r="A66" s="7">
        <v>33025</v>
      </c>
      <c r="B66" s="12">
        <v>68.7</v>
      </c>
      <c r="C66" s="12">
        <f t="shared" si="0"/>
        <v>67.349999999999994</v>
      </c>
      <c r="D66" s="2">
        <v>44.463190956982388</v>
      </c>
      <c r="E66" s="13" t="s">
        <v>6</v>
      </c>
      <c r="F66" s="16"/>
    </row>
    <row r="67" spans="1:6" ht="12.75">
      <c r="A67" s="7">
        <v>33117</v>
      </c>
      <c r="B67" s="12">
        <v>68.900000000000006</v>
      </c>
      <c r="C67" s="12" t="str">
        <f t="shared" si="0"/>
        <v/>
      </c>
      <c r="D67" s="2">
        <v>45.067939559958184</v>
      </c>
      <c r="E67" s="13"/>
      <c r="F67" s="16"/>
    </row>
    <row r="68" spans="1:6" ht="12.75">
      <c r="A68" s="7">
        <v>33208</v>
      </c>
      <c r="B68" s="12">
        <v>69.3</v>
      </c>
      <c r="C68" s="12" t="str">
        <f t="shared" si="0"/>
        <v/>
      </c>
      <c r="D68" s="2">
        <v>44.544642337126817</v>
      </c>
      <c r="E68" s="13"/>
      <c r="F68" s="16"/>
    </row>
    <row r="69" spans="1:6" ht="12.75">
      <c r="A69" s="7">
        <v>33309</v>
      </c>
      <c r="B69" s="12">
        <v>70.8</v>
      </c>
      <c r="C69" s="12" t="str">
        <f t="shared" si="0"/>
        <v/>
      </c>
      <c r="D69" s="2">
        <v>44.101279775372156</v>
      </c>
      <c r="E69" s="13"/>
      <c r="F69" s="16"/>
    </row>
    <row r="70" spans="1:6" ht="12.75">
      <c r="A70" s="7">
        <v>33390</v>
      </c>
      <c r="B70" s="12">
        <v>72</v>
      </c>
      <c r="C70" s="12">
        <f t="shared" si="0"/>
        <v>70.25</v>
      </c>
      <c r="D70" s="2">
        <v>43.673322147651007</v>
      </c>
      <c r="E70" s="13" t="s">
        <v>7</v>
      </c>
      <c r="F70" s="16"/>
    </row>
    <row r="71" spans="1:6" ht="12.75">
      <c r="A71" s="7">
        <v>33482</v>
      </c>
      <c r="B71" s="12">
        <v>72.400000000000006</v>
      </c>
      <c r="C71" s="12" t="str">
        <f t="shared" si="0"/>
        <v/>
      </c>
      <c r="D71" s="2">
        <v>42.763369122717997</v>
      </c>
      <c r="E71" s="13"/>
      <c r="F71" s="16"/>
    </row>
    <row r="72" spans="1:6" ht="12.75">
      <c r="A72" s="7">
        <v>33573</v>
      </c>
      <c r="B72" s="12">
        <v>71.2</v>
      </c>
      <c r="C72" s="12" t="str">
        <f t="shared" si="0"/>
        <v/>
      </c>
      <c r="D72" s="2">
        <v>41.933313010117509</v>
      </c>
      <c r="E72" s="13"/>
      <c r="F72" s="16"/>
    </row>
    <row r="73" spans="1:6" ht="12.75">
      <c r="A73" s="7">
        <v>33664</v>
      </c>
      <c r="B73" s="12">
        <v>71.2</v>
      </c>
      <c r="C73" s="12" t="str">
        <f t="shared" si="0"/>
        <v/>
      </c>
      <c r="D73" s="2">
        <v>41.42812773979864</v>
      </c>
      <c r="E73" s="13"/>
      <c r="F73" s="16"/>
    </row>
    <row r="74" spans="1:6" ht="12.75">
      <c r="A74" s="7">
        <v>33756</v>
      </c>
      <c r="B74" s="12">
        <v>72.900000000000006</v>
      </c>
      <c r="C74" s="12">
        <f t="shared" si="0"/>
        <v>71.925000000000011</v>
      </c>
      <c r="D74" s="2">
        <v>40.958482691593055</v>
      </c>
      <c r="E74" s="13" t="s">
        <v>8</v>
      </c>
      <c r="F74" s="16"/>
    </row>
    <row r="75" spans="1:6" ht="12.75">
      <c r="A75" s="7">
        <v>33848</v>
      </c>
      <c r="B75" s="12">
        <v>73.3</v>
      </c>
      <c r="C75" s="12" t="str">
        <f t="shared" si="0"/>
        <v/>
      </c>
      <c r="D75" s="2">
        <v>40.757156621835037</v>
      </c>
      <c r="E75" s="13"/>
      <c r="F75" s="16"/>
    </row>
    <row r="76" spans="1:6" ht="12.75">
      <c r="A76" s="7">
        <v>33939</v>
      </c>
      <c r="B76" s="12">
        <v>73.5</v>
      </c>
      <c r="C76" s="12" t="str">
        <f t="shared" si="0"/>
        <v/>
      </c>
      <c r="D76" s="2">
        <v>40.379909086254273</v>
      </c>
      <c r="E76" s="13"/>
      <c r="F76" s="16"/>
    </row>
    <row r="77" spans="1:6" ht="12.75">
      <c r="A77" s="7">
        <v>34029</v>
      </c>
      <c r="B77" s="12">
        <v>74.900000000000006</v>
      </c>
      <c r="C77" s="12" t="str">
        <f t="shared" si="0"/>
        <v/>
      </c>
      <c r="D77" s="2">
        <v>39.832200986786134</v>
      </c>
      <c r="E77" s="13"/>
      <c r="F77" s="16"/>
    </row>
    <row r="78" spans="1:6" ht="12.75">
      <c r="A78" s="7">
        <v>34121</v>
      </c>
      <c r="B78" s="12">
        <v>75.2</v>
      </c>
      <c r="C78" s="12">
        <f t="shared" si="0"/>
        <v>74.225000000000009</v>
      </c>
      <c r="D78" s="2">
        <v>39.447471081492722</v>
      </c>
      <c r="E78" s="13" t="s">
        <v>9</v>
      </c>
      <c r="F78" s="16"/>
    </row>
    <row r="79" spans="1:6" ht="12.75">
      <c r="A79" s="7">
        <v>34213</v>
      </c>
      <c r="B79" s="12">
        <v>76.3</v>
      </c>
      <c r="C79" s="12" t="str">
        <f t="shared" si="0"/>
        <v/>
      </c>
      <c r="D79" s="2">
        <v>38.913099928872228</v>
      </c>
      <c r="E79" s="13"/>
      <c r="F79" s="16"/>
    </row>
    <row r="80" spans="1:6" ht="12.75">
      <c r="A80" s="7">
        <v>34304</v>
      </c>
      <c r="B80" s="12">
        <v>76.599999999999994</v>
      </c>
      <c r="C80" s="12" t="str">
        <f t="shared" si="0"/>
        <v/>
      </c>
      <c r="D80" s="2">
        <v>38.381585914001512</v>
      </c>
      <c r="E80" s="13"/>
      <c r="F80" s="16"/>
    </row>
    <row r="81" spans="1:6" ht="12.75">
      <c r="A81" s="7">
        <v>34394</v>
      </c>
      <c r="B81" s="12">
        <v>77.3</v>
      </c>
      <c r="C81" s="12" t="str">
        <f t="shared" si="0"/>
        <v/>
      </c>
      <c r="D81" s="2">
        <v>37.611631406369312</v>
      </c>
      <c r="E81" s="13"/>
      <c r="F81" s="16"/>
    </row>
    <row r="82" spans="1:6" ht="12.75">
      <c r="A82" s="7">
        <v>34486</v>
      </c>
      <c r="B82" s="12">
        <v>77.900000000000006</v>
      </c>
      <c r="C82" s="12">
        <f t="shared" si="0"/>
        <v>77.025000000000006</v>
      </c>
      <c r="D82" s="2">
        <v>37.157995002073129</v>
      </c>
      <c r="E82" s="13" t="s">
        <v>10</v>
      </c>
      <c r="F82" s="16"/>
    </row>
    <row r="83" spans="1:6" ht="12.75">
      <c r="A83" s="7">
        <v>34578</v>
      </c>
      <c r="B83" s="12">
        <v>77.8</v>
      </c>
      <c r="C83" s="12" t="str">
        <f t="shared" si="0"/>
        <v/>
      </c>
      <c r="D83" s="2">
        <v>36.591575725758709</v>
      </c>
      <c r="E83" s="13"/>
      <c r="F83" s="16"/>
    </row>
    <row r="84" spans="1:6" ht="12.75">
      <c r="A84" s="7">
        <v>34669</v>
      </c>
      <c r="B84" s="12">
        <v>78.3</v>
      </c>
      <c r="C84" s="12" t="str">
        <f t="shared" si="0"/>
        <v/>
      </c>
      <c r="D84" s="2">
        <v>36.273026187464119</v>
      </c>
      <c r="E84" s="13"/>
      <c r="F84" s="16"/>
    </row>
    <row r="85" spans="1:6" ht="12.75">
      <c r="A85" s="7">
        <v>34759</v>
      </c>
      <c r="B85" s="12">
        <v>78.400000000000006</v>
      </c>
      <c r="C85" s="12" t="str">
        <f t="shared" si="0"/>
        <v/>
      </c>
      <c r="D85" s="2">
        <v>35.555934443710115</v>
      </c>
      <c r="E85" s="13"/>
      <c r="F85" s="16"/>
    </row>
    <row r="86" spans="1:6" ht="12.75">
      <c r="A86" s="7">
        <v>34851</v>
      </c>
      <c r="B86" s="12">
        <v>79.400000000000006</v>
      </c>
      <c r="C86" s="12">
        <f t="shared" si="0"/>
        <v>78.474999999999994</v>
      </c>
      <c r="D86" s="2">
        <v>34.897726329076086</v>
      </c>
      <c r="E86" s="13" t="s">
        <v>11</v>
      </c>
      <c r="F86" s="16"/>
    </row>
    <row r="87" spans="1:6" ht="12.75">
      <c r="A87" s="7">
        <v>34943</v>
      </c>
      <c r="B87" s="12">
        <v>79.8</v>
      </c>
      <c r="C87" s="12" t="str">
        <f t="shared" si="0"/>
        <v/>
      </c>
      <c r="D87" s="2">
        <v>34.485167796713029</v>
      </c>
      <c r="E87" s="13"/>
      <c r="F87" s="15"/>
    </row>
    <row r="88" spans="1:6" ht="12.75">
      <c r="A88" s="7">
        <v>35034</v>
      </c>
      <c r="B88" s="12">
        <v>79.7</v>
      </c>
      <c r="C88" s="12" t="str">
        <f t="shared" si="0"/>
        <v/>
      </c>
      <c r="D88" s="2">
        <v>34.284159074539382</v>
      </c>
      <c r="E88" s="13"/>
      <c r="F88" s="15"/>
    </row>
    <row r="89" spans="1:6" ht="12.75">
      <c r="A89" s="7">
        <v>35125</v>
      </c>
      <c r="B89" s="12">
        <v>80.3</v>
      </c>
      <c r="C89" s="12" t="str">
        <f t="shared" si="0"/>
        <v/>
      </c>
      <c r="D89" s="2">
        <v>33.9</v>
      </c>
      <c r="E89" s="13"/>
      <c r="F89" s="15"/>
    </row>
    <row r="90" spans="1:6" ht="12.75">
      <c r="A90" s="7">
        <v>35217</v>
      </c>
      <c r="B90" s="12">
        <v>80.8</v>
      </c>
      <c r="C90" s="12">
        <f t="shared" si="0"/>
        <v>80.150000000000006</v>
      </c>
      <c r="D90" s="2">
        <v>33.6</v>
      </c>
      <c r="E90" s="13" t="s">
        <v>12</v>
      </c>
      <c r="F90" s="15"/>
    </row>
    <row r="91" spans="1:6" ht="12.75">
      <c r="A91" s="7">
        <v>35309</v>
      </c>
      <c r="B91" s="12">
        <v>80.599999999999994</v>
      </c>
      <c r="C91" s="12" t="str">
        <f t="shared" si="0"/>
        <v/>
      </c>
      <c r="D91" s="2">
        <v>33.5</v>
      </c>
      <c r="E91" s="13"/>
      <c r="F91" s="15"/>
    </row>
    <row r="92" spans="1:6" ht="12.75">
      <c r="A92" s="7">
        <v>35400</v>
      </c>
      <c r="B92" s="12">
        <v>80.5</v>
      </c>
      <c r="C92" s="12" t="str">
        <f t="shared" si="0"/>
        <v/>
      </c>
      <c r="D92" s="2">
        <v>33.200000000000003</v>
      </c>
      <c r="E92" s="13"/>
      <c r="F92" s="15"/>
    </row>
    <row r="93" spans="1:6" ht="12.75">
      <c r="A93" s="7">
        <v>35490</v>
      </c>
      <c r="B93" s="12">
        <v>80.5</v>
      </c>
      <c r="C93" s="12" t="str">
        <f t="shared" si="0"/>
        <v/>
      </c>
      <c r="D93" s="2">
        <v>32.5</v>
      </c>
      <c r="E93" s="13"/>
      <c r="F93" s="15"/>
    </row>
    <row r="94" spans="1:6" ht="12.75">
      <c r="A94" s="7">
        <v>35582</v>
      </c>
      <c r="B94" s="12">
        <v>80.599999999999994</v>
      </c>
      <c r="C94" s="12">
        <f t="shared" si="0"/>
        <v>80.55</v>
      </c>
      <c r="D94" s="2">
        <v>32</v>
      </c>
      <c r="E94" s="13" t="s">
        <v>13</v>
      </c>
      <c r="F94" s="15"/>
    </row>
    <row r="95" spans="1:6" ht="12.75">
      <c r="A95" s="7">
        <v>35674</v>
      </c>
      <c r="B95" s="12">
        <v>80.400000000000006</v>
      </c>
      <c r="C95" s="12" t="str">
        <f t="shared" si="0"/>
        <v/>
      </c>
      <c r="D95" s="2">
        <v>32.1</v>
      </c>
      <c r="E95" s="13"/>
      <c r="F95" s="15"/>
    </row>
    <row r="96" spans="1:6" ht="12.75">
      <c r="A96" s="7">
        <v>35765</v>
      </c>
      <c r="B96" s="12">
        <v>79.400000000000006</v>
      </c>
      <c r="C96" s="12" t="str">
        <f t="shared" si="0"/>
        <v/>
      </c>
      <c r="D96" s="2">
        <v>31.6</v>
      </c>
      <c r="E96" s="13"/>
      <c r="F96" s="15"/>
    </row>
    <row r="97" spans="1:6" ht="12.75">
      <c r="A97" s="7">
        <v>35855</v>
      </c>
      <c r="B97" s="12">
        <v>79.5</v>
      </c>
      <c r="C97" s="12" t="str">
        <f t="shared" si="0"/>
        <v/>
      </c>
      <c r="D97" s="2">
        <v>31.1</v>
      </c>
      <c r="E97" s="13"/>
      <c r="F97" s="15"/>
    </row>
    <row r="98" spans="1:6" ht="12.75">
      <c r="A98" s="7">
        <v>35947</v>
      </c>
      <c r="B98" s="12">
        <v>79.8</v>
      </c>
      <c r="C98" s="12">
        <f t="shared" si="0"/>
        <v>79.775000000000006</v>
      </c>
      <c r="D98" s="2">
        <v>30.6</v>
      </c>
      <c r="E98" s="13" t="s">
        <v>14</v>
      </c>
      <c r="F98" s="15"/>
    </row>
    <row r="99" spans="1:6" ht="12.75">
      <c r="A99" s="7">
        <v>36039</v>
      </c>
      <c r="B99" s="12">
        <v>79.5</v>
      </c>
      <c r="C99" s="12" t="str">
        <f t="shared" si="0"/>
        <v/>
      </c>
      <c r="D99" s="2">
        <v>30.4</v>
      </c>
      <c r="E99" s="13"/>
      <c r="F99" s="15"/>
    </row>
    <row r="100" spans="1:6" ht="12.75">
      <c r="A100" s="7">
        <v>36130</v>
      </c>
      <c r="B100" s="12">
        <v>79.2</v>
      </c>
      <c r="C100" s="12" t="str">
        <f t="shared" si="0"/>
        <v/>
      </c>
      <c r="D100" s="2">
        <v>30.2</v>
      </c>
      <c r="E100" s="13"/>
      <c r="F100" s="15"/>
    </row>
    <row r="101" spans="1:6" ht="12.75">
      <c r="A101" s="7">
        <v>36220</v>
      </c>
      <c r="B101" s="12">
        <v>79.2</v>
      </c>
      <c r="C101" s="12" t="str">
        <f t="shared" si="0"/>
        <v/>
      </c>
      <c r="D101" s="2">
        <v>30.4</v>
      </c>
      <c r="E101" s="13"/>
      <c r="F101" s="15"/>
    </row>
    <row r="102" spans="1:6" ht="12.75">
      <c r="A102" s="7">
        <v>36312</v>
      </c>
      <c r="B102" s="12">
        <v>79.7</v>
      </c>
      <c r="C102" s="12">
        <f t="shared" si="0"/>
        <v>79.399999999999991</v>
      </c>
      <c r="D102" s="2">
        <v>30.6</v>
      </c>
      <c r="E102" s="13" t="s">
        <v>15</v>
      </c>
      <c r="F102" s="15"/>
    </row>
    <row r="103" spans="1:6" ht="12.75">
      <c r="A103" s="7">
        <v>36404</v>
      </c>
      <c r="B103" s="12">
        <v>79.3</v>
      </c>
      <c r="C103" s="12" t="str">
        <f t="shared" si="0"/>
        <v/>
      </c>
      <c r="D103" s="2">
        <v>31</v>
      </c>
      <c r="E103" s="13"/>
      <c r="F103" s="15"/>
    </row>
    <row r="104" spans="1:6" ht="12.75">
      <c r="A104" s="7">
        <v>36495</v>
      </c>
      <c r="B104" s="12">
        <v>78.900000000000006</v>
      </c>
      <c r="C104" s="12" t="str">
        <f t="shared" si="0"/>
        <v/>
      </c>
      <c r="D104" s="2">
        <v>31.4</v>
      </c>
      <c r="E104" s="13"/>
      <c r="F104" s="15"/>
    </row>
    <row r="105" spans="1:6" ht="12.75">
      <c r="A105" s="7">
        <v>36586</v>
      </c>
      <c r="B105" s="12">
        <v>78.900000000000006</v>
      </c>
      <c r="C105" s="12" t="str">
        <f t="shared" si="0"/>
        <v/>
      </c>
      <c r="D105" s="2">
        <v>32.200000000000003</v>
      </c>
      <c r="E105" s="13"/>
      <c r="F105" s="15"/>
    </row>
    <row r="106" spans="1:6" ht="12.75">
      <c r="A106" s="7">
        <v>36678</v>
      </c>
      <c r="B106" s="12">
        <v>79.2</v>
      </c>
      <c r="C106" s="12">
        <f t="shared" si="0"/>
        <v>79.075000000000003</v>
      </c>
      <c r="D106" s="2">
        <v>43</v>
      </c>
      <c r="E106" s="13" t="s">
        <v>16</v>
      </c>
      <c r="F106" s="15"/>
    </row>
    <row r="107" spans="1:6" ht="12.75">
      <c r="A107" s="7">
        <v>36799</v>
      </c>
      <c r="B107" s="12">
        <v>78.3</v>
      </c>
      <c r="C107" s="12" t="str">
        <f t="shared" si="0"/>
        <v/>
      </c>
      <c r="D107" s="2">
        <v>45.8</v>
      </c>
      <c r="E107" s="13"/>
      <c r="F107" s="15"/>
    </row>
    <row r="108" spans="1:6" ht="12.75">
      <c r="A108" s="7">
        <v>36891</v>
      </c>
      <c r="B108" s="12">
        <v>77.599999999999994</v>
      </c>
      <c r="C108" s="12" t="str">
        <f t="shared" si="0"/>
        <v/>
      </c>
      <c r="D108" s="2">
        <v>45.4</v>
      </c>
      <c r="E108" s="13"/>
      <c r="F108" s="15"/>
    </row>
    <row r="109" spans="1:6" ht="12.75">
      <c r="A109" s="7">
        <v>36981</v>
      </c>
      <c r="B109" s="12">
        <v>77.5</v>
      </c>
      <c r="C109" s="12" t="str">
        <f t="shared" si="0"/>
        <v/>
      </c>
      <c r="D109" s="2">
        <v>45</v>
      </c>
      <c r="E109" s="13"/>
      <c r="F109" s="15"/>
    </row>
    <row r="110" spans="1:6" ht="12.75">
      <c r="A110" s="7">
        <v>37072</v>
      </c>
      <c r="B110" s="12">
        <v>77</v>
      </c>
      <c r="C110" s="12">
        <f t="shared" ref="C110:C153" si="1">IF(OR(B110=0,B110="",E110=0,E110=""),"",AVERAGE(B107:B110))</f>
        <v>77.599999999999994</v>
      </c>
      <c r="D110" s="2">
        <v>44.9</v>
      </c>
      <c r="E110" s="13" t="s">
        <v>17</v>
      </c>
      <c r="F110" s="15"/>
    </row>
    <row r="111" spans="1:6" ht="12.75">
      <c r="A111" s="7">
        <v>37164</v>
      </c>
      <c r="B111" s="12">
        <v>76.099999999999994</v>
      </c>
      <c r="C111" s="12" t="str">
        <f t="shared" si="1"/>
        <v/>
      </c>
      <c r="D111" s="2">
        <v>44.9</v>
      </c>
      <c r="E111" s="13"/>
      <c r="F111" s="15"/>
    </row>
    <row r="112" spans="1:6" ht="12.75">
      <c r="A112" s="7">
        <v>37256</v>
      </c>
      <c r="B112" s="12">
        <v>75.2</v>
      </c>
      <c r="C112" s="12" t="str">
        <f t="shared" si="1"/>
        <v/>
      </c>
      <c r="D112" s="2">
        <v>44.9</v>
      </c>
      <c r="E112" s="13"/>
      <c r="F112" s="15"/>
    </row>
    <row r="113" spans="1:6" ht="12.75">
      <c r="A113" s="7">
        <v>37346</v>
      </c>
      <c r="B113" s="12">
        <v>74.5</v>
      </c>
      <c r="C113" s="12" t="str">
        <f t="shared" si="1"/>
        <v/>
      </c>
      <c r="D113" s="2">
        <v>44.6</v>
      </c>
      <c r="E113" s="13"/>
      <c r="F113" s="15"/>
    </row>
    <row r="114" spans="1:6" ht="12.75">
      <c r="A114" s="7">
        <v>37437</v>
      </c>
      <c r="B114" s="12">
        <v>73.900000000000006</v>
      </c>
      <c r="C114" s="12">
        <f t="shared" si="1"/>
        <v>74.925000000000011</v>
      </c>
      <c r="D114" s="2">
        <v>44.3</v>
      </c>
      <c r="E114" s="13" t="s">
        <v>18</v>
      </c>
      <c r="F114" s="15"/>
    </row>
    <row r="115" spans="1:6" ht="12.75">
      <c r="A115" s="7">
        <v>37529</v>
      </c>
      <c r="B115" s="12">
        <v>71.2</v>
      </c>
      <c r="C115" s="12" t="str">
        <f t="shared" si="1"/>
        <v/>
      </c>
      <c r="D115" s="2">
        <v>44.1</v>
      </c>
      <c r="E115" s="13"/>
      <c r="F115" s="15"/>
    </row>
    <row r="116" spans="1:6" ht="12.75">
      <c r="A116" s="7">
        <v>37621</v>
      </c>
      <c r="B116" s="12">
        <v>69.599999999999994</v>
      </c>
      <c r="C116" s="12" t="str">
        <f t="shared" si="1"/>
        <v/>
      </c>
      <c r="D116" s="2">
        <v>44.1</v>
      </c>
      <c r="E116" s="13"/>
      <c r="F116" s="15"/>
    </row>
    <row r="117" spans="1:6" ht="12.75">
      <c r="A117" s="7">
        <v>37681</v>
      </c>
      <c r="B117" s="12">
        <v>68.5</v>
      </c>
      <c r="C117" s="12" t="str">
        <f t="shared" si="1"/>
        <v/>
      </c>
      <c r="D117" s="2">
        <v>43.9</v>
      </c>
      <c r="E117" s="13"/>
      <c r="F117" s="15"/>
    </row>
    <row r="118" spans="1:6" ht="12.75">
      <c r="A118" s="7">
        <v>37802</v>
      </c>
      <c r="B118" s="12">
        <v>68.5</v>
      </c>
      <c r="C118" s="12">
        <f t="shared" si="1"/>
        <v>69.45</v>
      </c>
      <c r="D118" s="2">
        <v>43.5</v>
      </c>
      <c r="E118" s="13" t="s">
        <v>19</v>
      </c>
      <c r="F118" s="15"/>
    </row>
    <row r="119" spans="1:6" ht="12.75">
      <c r="A119" s="7">
        <v>37894</v>
      </c>
      <c r="B119" s="12">
        <v>67.400000000000006</v>
      </c>
      <c r="C119" s="12" t="str">
        <f t="shared" si="1"/>
        <v/>
      </c>
      <c r="D119" s="3">
        <v>43.4</v>
      </c>
      <c r="E119" s="13"/>
      <c r="F119" s="13"/>
    </row>
    <row r="120" spans="1:6" ht="12.75">
      <c r="A120" s="7">
        <v>37985</v>
      </c>
      <c r="B120" s="12">
        <v>66.5</v>
      </c>
      <c r="C120" s="12" t="str">
        <f t="shared" si="1"/>
        <v/>
      </c>
      <c r="D120" s="3">
        <v>43.4</v>
      </c>
      <c r="E120" s="13"/>
      <c r="F120" s="13"/>
    </row>
    <row r="121" spans="1:6" ht="12.75">
      <c r="A121" s="7">
        <v>38077</v>
      </c>
      <c r="B121" s="12">
        <v>68.3</v>
      </c>
      <c r="C121" s="12" t="str">
        <f t="shared" si="1"/>
        <v/>
      </c>
      <c r="D121" s="3">
        <v>43.1</v>
      </c>
      <c r="E121" s="17"/>
      <c r="F121" s="13"/>
    </row>
    <row r="122" spans="1:6" ht="12.75">
      <c r="A122" s="7">
        <v>38168</v>
      </c>
      <c r="B122" s="12">
        <v>70.7</v>
      </c>
      <c r="C122" s="12">
        <f t="shared" si="1"/>
        <v>68.224999999999994</v>
      </c>
      <c r="D122" s="3">
        <v>42.9</v>
      </c>
      <c r="E122" s="13" t="s">
        <v>20</v>
      </c>
      <c r="F122" s="13"/>
    </row>
    <row r="123" spans="1:6" ht="12.75">
      <c r="A123" s="7">
        <v>38260</v>
      </c>
      <c r="B123" s="12">
        <v>71.8</v>
      </c>
      <c r="C123" s="12" t="str">
        <f t="shared" si="1"/>
        <v/>
      </c>
      <c r="D123" s="3">
        <v>42.9</v>
      </c>
      <c r="E123" s="17"/>
      <c r="F123" s="13"/>
    </row>
    <row r="124" spans="1:6" ht="12.75">
      <c r="A124" s="7">
        <v>38352</v>
      </c>
      <c r="B124" s="12">
        <v>72.400000000000006</v>
      </c>
      <c r="C124" s="12" t="str">
        <f t="shared" si="1"/>
        <v/>
      </c>
      <c r="D124" s="3">
        <v>43</v>
      </c>
      <c r="E124" s="17"/>
      <c r="F124" s="13"/>
    </row>
    <row r="125" spans="1:6" ht="12.75">
      <c r="A125" s="7">
        <v>38412</v>
      </c>
      <c r="B125" s="12">
        <v>73.7</v>
      </c>
      <c r="C125" s="12" t="str">
        <f t="shared" si="1"/>
        <v/>
      </c>
      <c r="D125" s="3">
        <v>42.8</v>
      </c>
      <c r="E125" s="17"/>
      <c r="F125" s="13"/>
    </row>
    <row r="126" spans="1:6" ht="12.75">
      <c r="A126" s="7">
        <v>38533</v>
      </c>
      <c r="B126" s="12">
        <v>74.8</v>
      </c>
      <c r="C126" s="12">
        <f t="shared" si="1"/>
        <v>73.174999999999997</v>
      </c>
      <c r="D126" s="3">
        <v>42.7</v>
      </c>
      <c r="E126" s="13" t="s">
        <v>21</v>
      </c>
      <c r="F126" s="13"/>
    </row>
    <row r="127" spans="1:6" ht="12.75">
      <c r="A127" s="7">
        <v>38625</v>
      </c>
      <c r="B127" s="12">
        <v>74.900000000000006</v>
      </c>
      <c r="C127" s="12" t="str">
        <f t="shared" si="1"/>
        <v/>
      </c>
      <c r="D127" s="3">
        <v>42.8</v>
      </c>
      <c r="E127" s="13"/>
      <c r="F127" s="13"/>
    </row>
    <row r="128" spans="1:6" ht="12.75">
      <c r="A128" s="7">
        <v>38717</v>
      </c>
      <c r="B128" s="12">
        <v>75.099999999999994</v>
      </c>
      <c r="C128" s="12" t="str">
        <f t="shared" si="1"/>
        <v/>
      </c>
      <c r="D128" s="3">
        <v>42.9</v>
      </c>
      <c r="E128" s="13"/>
      <c r="F128" s="13"/>
    </row>
    <row r="129" spans="1:6" ht="12.75">
      <c r="A129" s="7">
        <v>38777</v>
      </c>
      <c r="B129" s="12">
        <v>75.7</v>
      </c>
      <c r="C129" s="12" t="str">
        <f t="shared" si="1"/>
        <v/>
      </c>
      <c r="D129" s="3">
        <v>42.8</v>
      </c>
      <c r="E129" s="13"/>
      <c r="F129" s="13"/>
    </row>
    <row r="130" spans="1:6" ht="12.75">
      <c r="A130" s="7">
        <v>38869</v>
      </c>
      <c r="B130" s="12">
        <v>76.599999999999994</v>
      </c>
      <c r="C130" s="12">
        <f t="shared" si="1"/>
        <v>75.574999999999989</v>
      </c>
      <c r="D130" s="3">
        <v>42.7</v>
      </c>
      <c r="E130" s="13" t="s">
        <v>22</v>
      </c>
      <c r="F130" s="13"/>
    </row>
    <row r="131" spans="1:6" ht="12.75">
      <c r="A131" s="7">
        <v>38961</v>
      </c>
      <c r="B131" s="12">
        <v>76.900000000000006</v>
      </c>
      <c r="C131" s="12" t="str">
        <f t="shared" si="1"/>
        <v/>
      </c>
      <c r="D131" s="3">
        <v>43</v>
      </c>
      <c r="E131" s="13"/>
      <c r="F131" s="13"/>
    </row>
    <row r="132" spans="1:6" ht="12.75">
      <c r="A132" s="7">
        <v>39052</v>
      </c>
      <c r="B132" s="12">
        <v>77.099999999999994</v>
      </c>
      <c r="C132" s="12" t="str">
        <f t="shared" si="1"/>
        <v/>
      </c>
      <c r="D132" s="3">
        <v>43.1</v>
      </c>
      <c r="E132" s="13"/>
      <c r="F132" s="13"/>
    </row>
    <row r="133" spans="1:6" ht="12.75">
      <c r="A133" s="7">
        <v>39142</v>
      </c>
      <c r="B133" s="12">
        <v>77.400000000000006</v>
      </c>
      <c r="C133" s="12" t="str">
        <f t="shared" si="1"/>
        <v/>
      </c>
      <c r="D133" s="3">
        <v>43.2</v>
      </c>
      <c r="E133" s="13"/>
    </row>
    <row r="134" spans="1:6" ht="15.75">
      <c r="A134" s="7">
        <v>39234</v>
      </c>
      <c r="B134" s="12">
        <v>78.2</v>
      </c>
      <c r="C134" s="12">
        <f t="shared" si="1"/>
        <v>77.400000000000006</v>
      </c>
      <c r="D134" s="3">
        <v>43.911633015300566</v>
      </c>
      <c r="E134" s="13" t="s">
        <v>26</v>
      </c>
      <c r="F134" s="23"/>
    </row>
    <row r="135" spans="1:6" ht="15.75">
      <c r="A135" s="7">
        <v>39326</v>
      </c>
      <c r="B135" s="12">
        <v>78</v>
      </c>
      <c r="C135" s="12" t="str">
        <f t="shared" si="1"/>
        <v/>
      </c>
      <c r="D135" s="3">
        <v>44.414449379803351</v>
      </c>
      <c r="E135" s="13"/>
      <c r="F135" s="23"/>
    </row>
    <row r="136" spans="1:6" ht="15.75">
      <c r="A136" s="7">
        <v>39417</v>
      </c>
      <c r="B136" s="12">
        <v>78.2</v>
      </c>
      <c r="C136" s="12" t="str">
        <f t="shared" si="1"/>
        <v/>
      </c>
      <c r="D136" s="3">
        <v>44.692662219111419</v>
      </c>
      <c r="E136" s="13"/>
      <c r="F136" s="23"/>
    </row>
    <row r="137" spans="1:6" ht="15.75">
      <c r="A137" s="7">
        <v>39508</v>
      </c>
      <c r="B137" s="12">
        <v>78.5</v>
      </c>
      <c r="C137" s="12" t="str">
        <f t="shared" si="1"/>
        <v/>
      </c>
      <c r="D137" s="3">
        <v>44.816004814462232</v>
      </c>
      <c r="E137" s="13"/>
      <c r="F137" s="23"/>
    </row>
    <row r="138" spans="1:6" ht="15.75">
      <c r="A138" s="7">
        <v>39600</v>
      </c>
      <c r="B138" s="12">
        <v>79.099999999999994</v>
      </c>
      <c r="C138" s="12">
        <f t="shared" si="1"/>
        <v>78.449999999999989</v>
      </c>
      <c r="D138" s="3">
        <v>44.873140612795062</v>
      </c>
      <c r="E138" s="13" t="s">
        <v>28</v>
      </c>
      <c r="F138" s="23"/>
    </row>
    <row r="139" spans="1:6" ht="15.75">
      <c r="A139" s="7">
        <v>39692</v>
      </c>
      <c r="B139" s="12">
        <v>78.599999999999994</v>
      </c>
      <c r="C139" s="12" t="str">
        <f t="shared" si="1"/>
        <v/>
      </c>
      <c r="D139" s="3">
        <v>44.947957739322334</v>
      </c>
      <c r="E139" s="13"/>
      <c r="F139" s="23"/>
    </row>
    <row r="140" spans="1:6" ht="15.75">
      <c r="A140" s="7">
        <v>39783</v>
      </c>
      <c r="B140" s="12">
        <v>79</v>
      </c>
      <c r="C140" s="12" t="str">
        <f t="shared" si="1"/>
        <v/>
      </c>
      <c r="D140" s="3">
        <v>44.972410945237904</v>
      </c>
      <c r="E140" s="13"/>
      <c r="F140" s="23"/>
    </row>
    <row r="141" spans="1:6" ht="15.75">
      <c r="A141" s="7">
        <v>39873</v>
      </c>
      <c r="B141" s="12">
        <v>79.400000000000006</v>
      </c>
      <c r="C141" s="12" t="str">
        <f t="shared" si="1"/>
        <v/>
      </c>
      <c r="D141" s="3">
        <v>44.919572849737506</v>
      </c>
      <c r="E141" s="13"/>
      <c r="F141" s="23"/>
    </row>
    <row r="142" spans="1:6" ht="15.75">
      <c r="A142" s="7">
        <v>39965</v>
      </c>
      <c r="B142" s="12">
        <v>79.8</v>
      </c>
      <c r="C142" s="12">
        <f t="shared" si="1"/>
        <v>79.2</v>
      </c>
      <c r="D142" s="3">
        <v>44.932187739308674</v>
      </c>
      <c r="E142" s="13" t="s">
        <v>31</v>
      </c>
      <c r="F142" s="23"/>
    </row>
    <row r="143" spans="1:6" ht="15.75">
      <c r="A143" s="7">
        <v>40057</v>
      </c>
      <c r="B143" s="12">
        <v>78.8</v>
      </c>
      <c r="C143" s="12" t="str">
        <f t="shared" si="1"/>
        <v/>
      </c>
      <c r="D143" s="3">
        <v>45.080966795523466</v>
      </c>
      <c r="E143" s="13"/>
      <c r="F143" s="23"/>
    </row>
    <row r="144" spans="1:6" ht="15.75">
      <c r="A144" s="7">
        <v>40148</v>
      </c>
      <c r="B144" s="12">
        <v>79.599999999999994</v>
      </c>
      <c r="C144" s="12" t="str">
        <f t="shared" si="1"/>
        <v/>
      </c>
      <c r="D144" s="3">
        <v>45.128142147549916</v>
      </c>
      <c r="E144" s="13"/>
      <c r="F144" s="23"/>
    </row>
    <row r="145" spans="1:6" ht="15.75">
      <c r="A145" s="7">
        <v>40238</v>
      </c>
      <c r="B145" s="12">
        <v>79.599999999999994</v>
      </c>
      <c r="C145" s="12" t="str">
        <f t="shared" si="1"/>
        <v/>
      </c>
      <c r="D145" s="3">
        <v>45.138402485777803</v>
      </c>
      <c r="E145" s="13"/>
      <c r="F145" s="23"/>
    </row>
    <row r="146" spans="1:6" ht="15.75">
      <c r="A146" s="7">
        <v>40330</v>
      </c>
      <c r="B146" s="12">
        <v>80.2</v>
      </c>
      <c r="C146" s="12">
        <f t="shared" si="1"/>
        <v>79.55</v>
      </c>
      <c r="D146" s="3">
        <v>45.276690244247334</v>
      </c>
      <c r="E146" s="13" t="s">
        <v>32</v>
      </c>
      <c r="F146" s="23"/>
    </row>
    <row r="147" spans="1:6" ht="15.75">
      <c r="A147" s="7">
        <v>40422</v>
      </c>
      <c r="B147" s="21">
        <v>79.8</v>
      </c>
      <c r="C147" s="12" t="str">
        <f t="shared" si="1"/>
        <v/>
      </c>
      <c r="D147" s="3">
        <v>45.535915711859879</v>
      </c>
      <c r="F147" s="23"/>
    </row>
    <row r="148" spans="1:6" ht="15.75">
      <c r="A148" s="7">
        <v>40513</v>
      </c>
      <c r="B148" s="21">
        <v>79.8</v>
      </c>
      <c r="C148" s="12" t="str">
        <f t="shared" si="1"/>
        <v/>
      </c>
      <c r="D148" s="3">
        <v>45.637370102366418</v>
      </c>
      <c r="F148" s="23"/>
    </row>
    <row r="149" spans="1:6" ht="15.75">
      <c r="A149" s="7">
        <v>40603</v>
      </c>
      <c r="B149" s="21">
        <v>80.2</v>
      </c>
      <c r="C149" s="12" t="str">
        <f t="shared" si="1"/>
        <v/>
      </c>
      <c r="D149" s="3">
        <v>45.7</v>
      </c>
      <c r="F149" s="23"/>
    </row>
    <row r="150" spans="1:6" ht="15.75">
      <c r="A150" s="7">
        <v>40695</v>
      </c>
      <c r="B150" s="21">
        <v>80.900000000000006</v>
      </c>
      <c r="C150" s="12">
        <f t="shared" si="1"/>
        <v>80.175000000000011</v>
      </c>
      <c r="D150" s="3">
        <v>45.9</v>
      </c>
      <c r="E150" s="13" t="s">
        <v>33</v>
      </c>
      <c r="F150" s="23"/>
    </row>
    <row r="151" spans="1:6" ht="15.75">
      <c r="A151" s="7">
        <v>40787</v>
      </c>
      <c r="B151" s="21">
        <v>80.7</v>
      </c>
      <c r="C151" s="12" t="str">
        <f t="shared" si="1"/>
        <v/>
      </c>
      <c r="D151" s="9">
        <v>46.2</v>
      </c>
      <c r="F151" s="23"/>
    </row>
    <row r="152" spans="1:6" ht="15.75">
      <c r="A152" s="7">
        <v>40878</v>
      </c>
      <c r="B152" s="21">
        <v>80.900000000000006</v>
      </c>
      <c r="C152" s="12" t="str">
        <f t="shared" si="1"/>
        <v/>
      </c>
      <c r="D152" s="9">
        <v>46.2</v>
      </c>
      <c r="F152" s="23"/>
    </row>
    <row r="153" spans="1:6" ht="15.75">
      <c r="A153" s="7">
        <v>40969</v>
      </c>
      <c r="B153" s="21">
        <v>81.2</v>
      </c>
      <c r="C153" s="12" t="str">
        <f t="shared" si="1"/>
        <v/>
      </c>
      <c r="D153" s="9">
        <v>46.2</v>
      </c>
      <c r="F153" s="23"/>
    </row>
    <row r="154" spans="1:6" ht="15.75">
      <c r="A154" s="7">
        <v>41061</v>
      </c>
      <c r="B154" s="21">
        <v>82</v>
      </c>
      <c r="C154" s="12">
        <f>IF(OR(B154=0,B154="",E154=0,E154=""),"",AVERAGE(B151:B154))</f>
        <v>81.2</v>
      </c>
      <c r="D154" s="9">
        <v>46.6</v>
      </c>
      <c r="E154" s="13" t="s">
        <v>34</v>
      </c>
      <c r="F154" s="23"/>
    </row>
    <row r="155" spans="1:6" ht="15.75">
      <c r="A155" s="7">
        <v>41153</v>
      </c>
      <c r="B155" s="21">
        <v>81.7</v>
      </c>
      <c r="C155" s="12" t="str">
        <f t="shared" ref="C155:C174" si="2">IF(OR(B155=0,B155="",E155=0,E155=""),"",AVERAGE(B152:B155))</f>
        <v/>
      </c>
      <c r="D155" s="9">
        <v>46.7</v>
      </c>
      <c r="F155" s="23"/>
    </row>
    <row r="156" spans="1:6" ht="15.75">
      <c r="A156" s="7">
        <v>41244</v>
      </c>
      <c r="B156" s="21">
        <v>82</v>
      </c>
      <c r="C156" s="12" t="str">
        <f t="shared" si="2"/>
        <v/>
      </c>
      <c r="D156" s="9">
        <v>46.7</v>
      </c>
      <c r="F156" s="23"/>
    </row>
    <row r="157" spans="1:6" ht="15.75">
      <c r="A157" s="7">
        <v>41334</v>
      </c>
      <c r="B157" s="21">
        <v>82.4</v>
      </c>
      <c r="C157" s="12" t="str">
        <f t="shared" si="2"/>
        <v/>
      </c>
      <c r="D157" s="9">
        <v>46.7</v>
      </c>
      <c r="F157" s="23"/>
    </row>
    <row r="158" spans="1:6" ht="15.75">
      <c r="A158" s="7">
        <v>41426</v>
      </c>
      <c r="B158" s="21">
        <v>82.8</v>
      </c>
      <c r="C158" s="12">
        <f t="shared" si="2"/>
        <v>82.224999999999994</v>
      </c>
      <c r="D158" s="9">
        <v>46.9</v>
      </c>
      <c r="E158" s="13" t="s">
        <v>35</v>
      </c>
      <c r="F158" s="23"/>
    </row>
    <row r="159" spans="1:6" ht="15.75">
      <c r="A159" s="7">
        <v>41518</v>
      </c>
      <c r="B159" s="21">
        <v>82.8</v>
      </c>
      <c r="C159" s="12" t="str">
        <f t="shared" si="2"/>
        <v/>
      </c>
      <c r="D159" s="9">
        <v>47.1</v>
      </c>
      <c r="F159" s="23"/>
    </row>
    <row r="160" spans="1:6" ht="15.75">
      <c r="A160" s="7">
        <v>41609</v>
      </c>
      <c r="B160" s="21">
        <v>83.1</v>
      </c>
      <c r="C160" s="12" t="str">
        <f t="shared" si="2"/>
        <v/>
      </c>
      <c r="D160" s="29">
        <v>47</v>
      </c>
      <c r="F160" s="23"/>
    </row>
    <row r="161" spans="1:17" ht="15.75">
      <c r="A161" s="7">
        <v>41699</v>
      </c>
      <c r="B161" s="21">
        <v>83.6</v>
      </c>
      <c r="C161" s="12" t="str">
        <f t="shared" si="2"/>
        <v/>
      </c>
      <c r="D161" s="29">
        <v>47</v>
      </c>
      <c r="F161" s="23"/>
    </row>
    <row r="162" spans="1:17" ht="15.75">
      <c r="A162" s="7">
        <v>41791</v>
      </c>
      <c r="B162" s="21">
        <v>84.1</v>
      </c>
      <c r="C162" s="12">
        <f>IF(OR(B162=0,B162="",E162=0,E162=""),"",AVERAGE(B159:B162))</f>
        <v>83.399999999999991</v>
      </c>
      <c r="D162" s="9">
        <v>47.3</v>
      </c>
      <c r="E162" s="13" t="s">
        <v>36</v>
      </c>
      <c r="F162" s="23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</row>
    <row r="163" spans="1:17" ht="12.75">
      <c r="A163" s="7">
        <v>41883</v>
      </c>
      <c r="B163" s="21">
        <v>84</v>
      </c>
      <c r="C163" s="12" t="str">
        <f>IF(OR(B163=0,B163="",E163=0,E163=""),"",AVERAGE(B160:B163))</f>
        <v/>
      </c>
      <c r="D163" s="9">
        <v>47.3</v>
      </c>
      <c r="G163" s="21"/>
      <c r="H163" s="21"/>
      <c r="I163" s="21"/>
      <c r="J163" s="21"/>
      <c r="K163" s="21"/>
      <c r="L163" s="21"/>
      <c r="M163" s="21"/>
      <c r="N163" s="21"/>
    </row>
    <row r="164" spans="1:17" ht="12.75">
      <c r="A164" s="7">
        <v>41974</v>
      </c>
      <c r="B164" s="21">
        <v>84.2</v>
      </c>
      <c r="C164" s="12" t="str">
        <f t="shared" si="2"/>
        <v/>
      </c>
      <c r="D164" s="9">
        <v>47.3</v>
      </c>
    </row>
    <row r="165" spans="1:17" ht="12.75">
      <c r="A165" s="7">
        <v>42064</v>
      </c>
      <c r="B165" s="21">
        <v>84</v>
      </c>
      <c r="C165" s="12" t="str">
        <f t="shared" si="2"/>
        <v/>
      </c>
      <c r="D165" s="9">
        <v>47.3</v>
      </c>
    </row>
    <row r="166" spans="1:17" ht="12.75">
      <c r="A166" s="7">
        <v>42156</v>
      </c>
      <c r="B166" s="21">
        <v>85.1</v>
      </c>
      <c r="C166" s="12">
        <f t="shared" si="2"/>
        <v>84.324999999999989</v>
      </c>
      <c r="D166" s="9">
        <v>47.4</v>
      </c>
      <c r="E166" s="13" t="s">
        <v>37</v>
      </c>
    </row>
    <row r="167" spans="1:17" ht="12.75">
      <c r="A167" s="7">
        <v>42248</v>
      </c>
      <c r="B167" s="21">
        <v>84.6</v>
      </c>
      <c r="C167" s="12" t="str">
        <f t="shared" si="2"/>
        <v/>
      </c>
      <c r="D167" s="9">
        <v>47.3</v>
      </c>
    </row>
    <row r="168" spans="1:17" ht="12.75">
      <c r="A168" s="7">
        <v>42339</v>
      </c>
      <c r="B168" s="21">
        <v>84.9</v>
      </c>
      <c r="C168" s="12" t="str">
        <f t="shared" si="2"/>
        <v/>
      </c>
      <c r="D168" s="9">
        <v>47.2</v>
      </c>
    </row>
    <row r="169" spans="1:17" ht="12.75">
      <c r="A169" s="7">
        <v>42430</v>
      </c>
      <c r="B169" s="21">
        <v>85.1</v>
      </c>
      <c r="C169" s="12" t="str">
        <f t="shared" si="2"/>
        <v/>
      </c>
      <c r="D169" s="29">
        <v>47</v>
      </c>
    </row>
    <row r="170" spans="1:17" ht="12.75">
      <c r="A170" s="7">
        <v>42522</v>
      </c>
      <c r="B170" s="21">
        <v>85.9</v>
      </c>
      <c r="C170" s="12">
        <f t="shared" si="2"/>
        <v>85.125</v>
      </c>
      <c r="D170" s="9">
        <v>46.8</v>
      </c>
      <c r="E170" s="13" t="s">
        <v>38</v>
      </c>
    </row>
    <row r="171" spans="1:17" ht="12.75">
      <c r="A171" s="7">
        <v>42614</v>
      </c>
      <c r="B171" s="21">
        <v>85.4</v>
      </c>
      <c r="C171" s="12" t="str">
        <f t="shared" si="2"/>
        <v/>
      </c>
      <c r="D171" s="29">
        <v>46.7</v>
      </c>
    </row>
    <row r="172" spans="1:17" ht="12.75">
      <c r="A172" s="7">
        <v>42705</v>
      </c>
      <c r="B172" s="21">
        <v>85.3</v>
      </c>
      <c r="C172" s="12" t="str">
        <f t="shared" si="2"/>
        <v/>
      </c>
      <c r="D172" s="29">
        <v>46.5</v>
      </c>
    </row>
    <row r="173" spans="1:17" ht="12.75">
      <c r="A173" s="7">
        <v>42795</v>
      </c>
      <c r="B173" s="21">
        <v>85.6</v>
      </c>
      <c r="D173" s="29">
        <v>46.3</v>
      </c>
    </row>
    <row r="174" spans="1:17" ht="12.75">
      <c r="A174" s="7">
        <v>42887</v>
      </c>
      <c r="B174" s="21">
        <v>86.4</v>
      </c>
      <c r="C174" s="12">
        <f t="shared" si="2"/>
        <v>85.674999999999983</v>
      </c>
      <c r="D174" s="29">
        <v>46</v>
      </c>
      <c r="E174" s="13" t="s">
        <v>48</v>
      </c>
    </row>
    <row r="175" spans="1:17" ht="12.75">
      <c r="A175" s="7">
        <v>42979</v>
      </c>
      <c r="B175" s="21">
        <v>85.9</v>
      </c>
      <c r="D175" s="29">
        <v>45.8</v>
      </c>
      <c r="E175" s="13"/>
    </row>
    <row r="176" spans="1:17" ht="12.75">
      <c r="A176" s="7">
        <v>43070</v>
      </c>
      <c r="B176" s="21">
        <v>85.7</v>
      </c>
      <c r="D176" s="29">
        <v>45.6</v>
      </c>
      <c r="E176" s="13"/>
    </row>
    <row r="177" spans="1:13" ht="12.75">
      <c r="A177" s="7">
        <v>43160</v>
      </c>
      <c r="B177" s="21">
        <v>85.8</v>
      </c>
      <c r="D177" s="29">
        <v>45.5</v>
      </c>
      <c r="E177" s="13"/>
    </row>
    <row r="178" spans="1:13" ht="12.75">
      <c r="A178" s="7">
        <v>43252</v>
      </c>
      <c r="B178" s="21">
        <v>86.8</v>
      </c>
      <c r="C178" s="12">
        <f>AVERAGE(B175:B178)</f>
        <v>86.050000000000011</v>
      </c>
      <c r="D178" s="29">
        <v>45.1</v>
      </c>
      <c r="E178" s="5" t="s">
        <v>72</v>
      </c>
    </row>
    <row r="179" spans="1:13" ht="12.75">
      <c r="A179" s="7">
        <v>43344</v>
      </c>
      <c r="B179" s="21">
        <v>86.1</v>
      </c>
      <c r="C179" s="12"/>
      <c r="D179" s="29">
        <v>44.8</v>
      </c>
      <c r="E179" s="5" t="str">
        <f t="shared" ref="E179:E185" si="3">IF(MONTH(A179)=6,YEAR(A179)&amp;"-"&amp;MOD(YEAR(A179)+1,100),"")</f>
        <v/>
      </c>
    </row>
    <row r="180" spans="1:13" ht="13.5" customHeight="1">
      <c r="A180" s="7">
        <f>EDATE(A179,3)</f>
        <v>43435</v>
      </c>
      <c r="B180" s="21">
        <v>85.888542000000001</v>
      </c>
      <c r="C180" s="12"/>
      <c r="D180" s="29">
        <v>44.6</v>
      </c>
      <c r="E180" s="5" t="str">
        <f t="shared" si="3"/>
        <v/>
      </c>
      <c r="I180" s="53"/>
      <c r="J180" s="53"/>
      <c r="K180" s="53"/>
      <c r="L180" s="53"/>
      <c r="M180" s="53"/>
    </row>
    <row r="181" spans="1:13" ht="13.5" customHeight="1">
      <c r="A181" s="7">
        <f t="shared" ref="A181:A193" si="4">EDATE(A180,3)</f>
        <v>43525</v>
      </c>
      <c r="B181" s="21">
        <v>85.888542000000001</v>
      </c>
      <c r="C181" s="12"/>
      <c r="D181" s="29">
        <v>44.5</v>
      </c>
      <c r="E181" s="5" t="str">
        <f t="shared" si="3"/>
        <v/>
      </c>
      <c r="I181" s="53"/>
      <c r="J181" s="53"/>
      <c r="K181" s="53"/>
      <c r="L181" s="53"/>
      <c r="M181" s="53"/>
    </row>
    <row r="182" spans="1:13" ht="13.5" customHeight="1">
      <c r="A182" s="7">
        <f t="shared" si="4"/>
        <v>43617</v>
      </c>
      <c r="B182" s="21">
        <v>87</v>
      </c>
      <c r="C182" s="12">
        <f>AVERAGE(B179:B182)</f>
        <v>86.219270999999992</v>
      </c>
      <c r="D182" s="29">
        <v>44.2</v>
      </c>
      <c r="E182" s="5" t="s">
        <v>73</v>
      </c>
      <c r="I182" s="53"/>
      <c r="J182" s="54"/>
      <c r="K182" s="53"/>
      <c r="L182" s="53"/>
      <c r="M182" s="53"/>
    </row>
    <row r="183" spans="1:13" ht="13.5" customHeight="1">
      <c r="A183" s="7">
        <f t="shared" si="4"/>
        <v>43709</v>
      </c>
      <c r="B183" s="21">
        <v>85.8</v>
      </c>
      <c r="C183" s="12"/>
      <c r="D183" s="29">
        <v>44.1</v>
      </c>
      <c r="E183" s="5" t="str">
        <f t="shared" si="3"/>
        <v/>
      </c>
      <c r="I183" s="53"/>
      <c r="J183" s="54"/>
      <c r="K183" s="54"/>
      <c r="L183" s="53"/>
      <c r="M183" s="53"/>
    </row>
    <row r="184" spans="1:13" ht="12.75">
      <c r="A184" s="7">
        <f t="shared" si="4"/>
        <v>43800</v>
      </c>
      <c r="B184" s="21">
        <v>85.4</v>
      </c>
      <c r="C184" s="12"/>
      <c r="D184" s="29">
        <v>44</v>
      </c>
      <c r="E184" s="5" t="str">
        <f t="shared" si="3"/>
        <v/>
      </c>
      <c r="I184" s="53"/>
      <c r="J184" s="53"/>
      <c r="K184" s="54"/>
      <c r="L184" s="53"/>
      <c r="M184" s="53"/>
    </row>
    <row r="185" spans="1:13" ht="12.75">
      <c r="A185" s="7">
        <f t="shared" si="4"/>
        <v>43891</v>
      </c>
      <c r="B185" s="56">
        <v>85.9</v>
      </c>
      <c r="C185" s="57"/>
      <c r="D185" s="58">
        <v>43.8</v>
      </c>
      <c r="E185" s="5" t="str">
        <f t="shared" si="3"/>
        <v/>
      </c>
      <c r="I185" s="53"/>
      <c r="J185" s="54"/>
      <c r="K185" s="54"/>
      <c r="L185" s="54"/>
      <c r="M185" s="54"/>
    </row>
    <row r="186" spans="1:13" ht="12.75">
      <c r="A186" s="7">
        <f t="shared" si="4"/>
        <v>43983</v>
      </c>
      <c r="B186" s="59">
        <v>92.5</v>
      </c>
      <c r="C186" s="59">
        <v>87.535968999999994</v>
      </c>
      <c r="D186" s="60">
        <v>43.6</v>
      </c>
      <c r="E186" s="5" t="s">
        <v>74</v>
      </c>
      <c r="I186" s="53"/>
      <c r="J186" s="53"/>
      <c r="K186" s="53"/>
      <c r="L186" s="53"/>
      <c r="M186" s="53"/>
    </row>
    <row r="187" spans="1:13" ht="12.75">
      <c r="A187" s="7">
        <f t="shared" si="4"/>
        <v>44075</v>
      </c>
      <c r="B187" s="21">
        <v>90.4</v>
      </c>
      <c r="D187" s="58">
        <v>44</v>
      </c>
      <c r="I187" s="53"/>
      <c r="J187" s="53"/>
      <c r="K187" s="53"/>
      <c r="L187" s="53"/>
      <c r="M187" s="53"/>
    </row>
    <row r="188" spans="1:13">
      <c r="A188" s="7">
        <f t="shared" si="4"/>
        <v>44166</v>
      </c>
      <c r="B188" s="62">
        <v>88.1</v>
      </c>
      <c r="D188" s="21">
        <v>44.1</v>
      </c>
      <c r="I188" s="53"/>
      <c r="J188" s="53"/>
      <c r="K188" s="53"/>
      <c r="L188" s="53"/>
      <c r="M188" s="53"/>
    </row>
    <row r="189" spans="1:13">
      <c r="A189" s="7">
        <f t="shared" si="4"/>
        <v>44256</v>
      </c>
      <c r="B189" s="21">
        <v>87.5</v>
      </c>
      <c r="D189" s="21">
        <v>44.4</v>
      </c>
      <c r="I189" s="53"/>
      <c r="J189" s="53"/>
      <c r="K189" s="53"/>
      <c r="L189" s="53"/>
      <c r="M189" s="53"/>
    </row>
    <row r="190" spans="1:13">
      <c r="A190" s="7">
        <f t="shared" si="4"/>
        <v>44348</v>
      </c>
      <c r="B190" s="21">
        <v>88.9</v>
      </c>
      <c r="C190" s="21">
        <v>88.8</v>
      </c>
      <c r="D190" s="21">
        <v>44.5</v>
      </c>
      <c r="E190" s="5" t="s">
        <v>75</v>
      </c>
      <c r="I190" s="53"/>
      <c r="J190" s="53"/>
      <c r="K190" s="53"/>
      <c r="L190" s="53"/>
      <c r="M190" s="53"/>
    </row>
    <row r="191" spans="1:13">
      <c r="A191" s="7">
        <f t="shared" si="4"/>
        <v>44440</v>
      </c>
      <c r="B191" s="12">
        <v>89.6</v>
      </c>
      <c r="D191" s="21">
        <v>44.7</v>
      </c>
      <c r="I191" s="53"/>
      <c r="J191" s="53"/>
      <c r="K191" s="53"/>
      <c r="L191" s="53"/>
      <c r="M191" s="53"/>
    </row>
    <row r="192" spans="1:13">
      <c r="A192" s="7">
        <f t="shared" si="4"/>
        <v>44531</v>
      </c>
      <c r="B192" s="21">
        <v>88.587170154004994</v>
      </c>
      <c r="D192" s="21">
        <v>44.9</v>
      </c>
      <c r="I192" s="53"/>
      <c r="J192" s="53"/>
      <c r="K192" s="53"/>
      <c r="L192" s="53"/>
      <c r="M192" s="53"/>
    </row>
    <row r="193" spans="1:13">
      <c r="A193" s="7">
        <f t="shared" si="4"/>
        <v>44621</v>
      </c>
      <c r="B193" s="21"/>
      <c r="D193" s="21">
        <v>45.1</v>
      </c>
      <c r="I193" s="53"/>
      <c r="J193" s="53"/>
      <c r="K193" s="53"/>
      <c r="L193" s="53"/>
      <c r="M193" s="53"/>
    </row>
    <row r="194" spans="1:13" ht="12.75">
      <c r="A194" s="9" t="s">
        <v>27</v>
      </c>
      <c r="I194" s="55"/>
      <c r="J194" s="55"/>
      <c r="K194" s="55"/>
      <c r="L194" s="55"/>
      <c r="M194" s="55"/>
    </row>
    <row r="195" spans="1:13" ht="12.75">
      <c r="A195" s="9" t="s">
        <v>30</v>
      </c>
    </row>
    <row r="197" spans="1:13" ht="12.75">
      <c r="A197" s="24" t="s">
        <v>29</v>
      </c>
      <c r="B197" s="22" t="s">
        <v>71</v>
      </c>
      <c r="D197" s="5" t="s">
        <v>70</v>
      </c>
    </row>
    <row r="198" spans="1:13" ht="15.75">
      <c r="A198" s="1"/>
      <c r="B198" s="22" t="s">
        <v>69</v>
      </c>
      <c r="F198" s="63"/>
    </row>
    <row r="200" spans="1:13">
      <c r="A200" s="5" t="s">
        <v>49</v>
      </c>
    </row>
    <row r="201" spans="1:13">
      <c r="A201" s="5" t="s">
        <v>47</v>
      </c>
    </row>
    <row r="202" spans="1:13" ht="12.75">
      <c r="A202" s="52" t="s">
        <v>61</v>
      </c>
      <c r="D202" s="67" t="s">
        <v>68</v>
      </c>
      <c r="G202" s="61"/>
    </row>
    <row r="203" spans="1:13" ht="12.75">
      <c r="A203" s="52"/>
      <c r="D203" s="5" t="s">
        <v>62</v>
      </c>
    </row>
    <row r="204" spans="1:13" ht="12.75">
      <c r="A204" s="52" t="s">
        <v>50</v>
      </c>
    </row>
    <row r="205" spans="1:13">
      <c r="A205" s="5" t="s">
        <v>66</v>
      </c>
    </row>
    <row r="206" spans="1:13">
      <c r="A206" s="5" t="s">
        <v>63</v>
      </c>
    </row>
    <row r="207" spans="1:13">
      <c r="A207" s="5" t="s">
        <v>77</v>
      </c>
      <c r="B207" s="5" t="s">
        <v>76</v>
      </c>
    </row>
    <row r="208" spans="1:13" ht="9" customHeight="1"/>
  </sheetData>
  <mergeCells count="1">
    <mergeCell ref="B4:C4"/>
  </mergeCells>
  <phoneticPr fontId="0" type="noConversion"/>
  <hyperlinks>
    <hyperlink ref="A204" r:id="rId1" xr:uid="{00000000-0004-0000-0200-000001000000}"/>
    <hyperlink ref="A202" r:id="rId2" display="https://www1.health.gov.au/internet/main/publishing.nsf/Content/Medicare Statistics-1" xr:uid="{548AB88B-45B1-4C3B-90C2-FF7E9B891762}"/>
  </hyperlinks>
  <printOptions horizontalCentered="1"/>
  <pageMargins left="0.51181102362204722" right="0.51181102362204722" top="0.74803149606299213" bottom="0.51181102362204722" header="0.23622047244094491" footer="0.11811023622047245"/>
  <pageSetup paperSize="9" orientation="portrait" horizontalDpi="4294967292" r:id="rId3"/>
  <headerFooter alignWithMargins="0">
    <oddHeader>&amp;C&amp;"Times New Roman,Regular"Statistics Section
Parliamentary Library</oddHeader>
    <oddFooter>&amp;C&amp;"Times New Roman,Regular"Prepared at client request - not for attribution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7.4 Page</vt:lpstr>
      <vt:lpstr>7.4 Data</vt:lpstr>
      <vt:lpstr>Chart2</vt:lpstr>
      <vt:lpstr>'7.4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sheet</dc:title>
  <dc:subject>Default page setup</dc:subject>
  <dc:creator>Andrew Kopras</dc:creator>
  <cp:lastModifiedBy>Robertson, Grey (DPS)</cp:lastModifiedBy>
  <cp:lastPrinted>2021-03-30T23:17:06Z</cp:lastPrinted>
  <dcterms:created xsi:type="dcterms:W3CDTF">1997-11-13T04:46:38Z</dcterms:created>
  <dcterms:modified xsi:type="dcterms:W3CDTF">2022-05-26T02:20:13Z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2022-01-18T04:37:13Z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edd28160-4e51-4a79-b9fd-ae8929cc984b</vt:lpwstr>
  </property>
  <property fmtid="{D5CDD505-2E9C-101B-9397-08002B2CF9AE}" pid="8" name="MSIP_Label_234ea0fa-41da-4eb0-b95e-07c328641c0b_ContentBits">
    <vt:lpwstr>0</vt:lpwstr>
  </property>
</Properties>
</file>